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11760" tabRatio="743" firstSheet="2" activeTab="7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H9" i="18" l="1"/>
  <c r="P60" i="18"/>
  <c r="P60" i="5"/>
  <c r="P60" i="12"/>
  <c r="P60" i="13"/>
  <c r="P60" i="14"/>
  <c r="P60" i="15"/>
  <c r="P60" i="17"/>
  <c r="P60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7" i="16"/>
  <c r="N16" i="16"/>
  <c r="N15" i="16"/>
  <c r="N11" i="16"/>
  <c r="N14" i="16"/>
  <c r="N13" i="16"/>
  <c r="N12" i="16"/>
  <c r="K9" i="16"/>
  <c r="R2" i="16"/>
  <c r="O60" i="15"/>
  <c r="N60" i="15"/>
  <c r="O59" i="15"/>
  <c r="N59" i="15"/>
  <c r="O58" i="15"/>
  <c r="N58" i="15"/>
  <c r="O57" i="15"/>
  <c r="N57" i="15"/>
  <c r="O56" i="15"/>
  <c r="N56" i="15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O43" i="15"/>
  <c r="N43" i="15"/>
  <c r="O42" i="15"/>
  <c r="N42" i="15"/>
  <c r="O41" i="15"/>
  <c r="N41" i="15"/>
  <c r="O40" i="15"/>
  <c r="N40" i="15"/>
  <c r="O39" i="15"/>
  <c r="N39" i="15"/>
  <c r="O38" i="15"/>
  <c r="N38" i="15"/>
  <c r="O37" i="15"/>
  <c r="N37" i="15"/>
  <c r="O36" i="15"/>
  <c r="N36" i="15"/>
  <c r="O35" i="15"/>
  <c r="N35" i="15"/>
  <c r="O34" i="15"/>
  <c r="N34" i="15"/>
  <c r="O33" i="15"/>
  <c r="N33" i="15"/>
  <c r="O32" i="15"/>
  <c r="N32" i="15"/>
  <c r="O31" i="15"/>
  <c r="N31" i="15"/>
  <c r="O30" i="15"/>
  <c r="N30" i="15"/>
  <c r="O29" i="15"/>
  <c r="N29" i="15"/>
  <c r="O28" i="15"/>
  <c r="N28" i="15"/>
  <c r="O27" i="15"/>
  <c r="N27" i="15"/>
  <c r="O26" i="15"/>
  <c r="N26" i="15"/>
  <c r="O25" i="15"/>
  <c r="N25" i="15"/>
  <c r="O24" i="15"/>
  <c r="N24" i="15"/>
  <c r="O23" i="15"/>
  <c r="N23" i="15"/>
  <c r="O22" i="15"/>
  <c r="N22" i="15"/>
  <c r="N21" i="15"/>
  <c r="N20" i="15"/>
  <c r="N19" i="15"/>
  <c r="N18" i="15"/>
  <c r="N11" i="15"/>
  <c r="N12" i="15"/>
  <c r="N17" i="15"/>
  <c r="N13" i="15"/>
  <c r="N16" i="15"/>
  <c r="N15" i="15"/>
  <c r="N14" i="15"/>
  <c r="K9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N24" i="14"/>
  <c r="O16" i="14"/>
  <c r="N16" i="14"/>
  <c r="N12" i="14"/>
  <c r="N23" i="14"/>
  <c r="O20" i="14"/>
  <c r="N20" i="14"/>
  <c r="N17" i="14"/>
  <c r="N22" i="14"/>
  <c r="N15" i="14"/>
  <c r="N11" i="14"/>
  <c r="N18" i="14"/>
  <c r="N13" i="14"/>
  <c r="N19" i="14"/>
  <c r="N21" i="14"/>
  <c r="N14" i="14"/>
  <c r="N25" i="14"/>
  <c r="N27" i="14"/>
  <c r="N26" i="14"/>
  <c r="K9" i="14"/>
  <c r="O24" i="14" s="1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O22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K9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K9" i="12"/>
  <c r="R2" i="12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12" i="5"/>
  <c r="N13" i="5"/>
  <c r="N14" i="5"/>
  <c r="N15" i="5"/>
  <c r="N16" i="5"/>
  <c r="N17" i="5"/>
  <c r="N18" i="5"/>
  <c r="N19" i="5"/>
  <c r="N11" i="5"/>
  <c r="O17" i="14" l="1"/>
  <c r="P24" i="14"/>
  <c r="P22" i="14"/>
  <c r="P17" i="14"/>
  <c r="P20" i="14"/>
  <c r="P23" i="14"/>
  <c r="P16" i="14"/>
  <c r="P15" i="14"/>
  <c r="O23" i="14"/>
  <c r="O12" i="14"/>
  <c r="P18" i="13"/>
  <c r="P19" i="13"/>
  <c r="P18" i="16"/>
  <c r="P19" i="16"/>
  <c r="P18" i="15"/>
  <c r="P19" i="15"/>
  <c r="P18" i="12"/>
  <c r="P19" i="12"/>
  <c r="P18" i="14"/>
  <c r="P17" i="17"/>
  <c r="P18" i="17"/>
  <c r="P16" i="13"/>
  <c r="P17" i="13"/>
  <c r="P16" i="16"/>
  <c r="P17" i="16"/>
  <c r="P12" i="15"/>
  <c r="P16" i="12"/>
  <c r="P17" i="12"/>
  <c r="P19" i="14"/>
  <c r="P13" i="14"/>
  <c r="R8" i="18"/>
  <c r="P9" i="18" s="1"/>
  <c r="R9" i="18" s="1"/>
  <c r="P14" i="12"/>
  <c r="P15" i="12"/>
  <c r="P15" i="16"/>
  <c r="P13" i="15"/>
  <c r="P17" i="15"/>
  <c r="P21" i="14"/>
  <c r="P14" i="13"/>
  <c r="P15" i="13"/>
  <c r="P13" i="16"/>
  <c r="P14" i="16"/>
  <c r="P12" i="12"/>
  <c r="P13" i="12"/>
  <c r="P12" i="13"/>
  <c r="P13" i="13"/>
  <c r="P12" i="17"/>
  <c r="P16" i="17"/>
  <c r="P13" i="17"/>
  <c r="P15" i="17"/>
  <c r="P14" i="17"/>
  <c r="O21" i="15"/>
  <c r="O20" i="12"/>
  <c r="O20" i="13"/>
  <c r="O20" i="17"/>
  <c r="L9" i="17"/>
  <c r="P11" i="17" s="1"/>
  <c r="O21" i="17"/>
  <c r="O21" i="16"/>
  <c r="O22" i="14"/>
  <c r="O21" i="13"/>
  <c r="O21" i="12"/>
  <c r="L9" i="12"/>
  <c r="P11" i="12" s="1"/>
  <c r="O15" i="12"/>
  <c r="O11" i="12"/>
  <c r="O19" i="12"/>
  <c r="O14" i="13"/>
  <c r="O18" i="13"/>
  <c r="L9" i="14"/>
  <c r="P26" i="14" s="1"/>
  <c r="O25" i="14"/>
  <c r="O13" i="14"/>
  <c r="O18" i="16"/>
  <c r="O11" i="16"/>
  <c r="O19" i="17"/>
  <c r="O11" i="17"/>
  <c r="O13" i="17"/>
  <c r="O15" i="17"/>
  <c r="O17" i="17"/>
  <c r="O14" i="17"/>
  <c r="O18" i="17"/>
  <c r="O12" i="17"/>
  <c r="O16" i="17"/>
  <c r="O14" i="16"/>
  <c r="O17" i="16"/>
  <c r="O13" i="16"/>
  <c r="O16" i="16"/>
  <c r="O20" i="16"/>
  <c r="L9" i="16"/>
  <c r="P12" i="16" s="1"/>
  <c r="O12" i="16"/>
  <c r="O15" i="16"/>
  <c r="O19" i="16"/>
  <c r="O15" i="15"/>
  <c r="O12" i="15"/>
  <c r="O20" i="15"/>
  <c r="O13" i="15"/>
  <c r="O18" i="15"/>
  <c r="O16" i="15"/>
  <c r="O11" i="15"/>
  <c r="L9" i="15"/>
  <c r="P14" i="15" s="1"/>
  <c r="O14" i="15"/>
  <c r="O17" i="15"/>
  <c r="O19" i="15"/>
  <c r="L9" i="13"/>
  <c r="P11" i="13" s="1"/>
  <c r="O11" i="13"/>
  <c r="O15" i="13"/>
  <c r="O19" i="13"/>
  <c r="O14" i="14"/>
  <c r="O18" i="14"/>
  <c r="O13" i="13"/>
  <c r="O17" i="13"/>
  <c r="O27" i="14"/>
  <c r="O19" i="14"/>
  <c r="O15" i="14"/>
  <c r="O12" i="13"/>
  <c r="O16" i="13"/>
  <c r="O26" i="14"/>
  <c r="O21" i="14"/>
  <c r="O11" i="14"/>
  <c r="O14" i="12"/>
  <c r="O18" i="12"/>
  <c r="O13" i="12"/>
  <c r="O17" i="12"/>
  <c r="O12" i="12"/>
  <c r="O16" i="12"/>
  <c r="R2" i="5"/>
  <c r="C4" i="11" s="1"/>
  <c r="K9" i="5"/>
  <c r="P11" i="16" l="1"/>
  <c r="P16" i="15"/>
  <c r="P15" i="15"/>
  <c r="P14" i="14"/>
  <c r="P25" i="14"/>
  <c r="P27" i="14"/>
  <c r="R6" i="14" s="1"/>
  <c r="P18" i="5"/>
  <c r="P19" i="5"/>
  <c r="P16" i="5"/>
  <c r="P17" i="5"/>
  <c r="P14" i="5"/>
  <c r="P15" i="5"/>
  <c r="P12" i="5"/>
  <c r="P13" i="5"/>
  <c r="O19" i="5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R5" i="15"/>
  <c r="O21" i="5"/>
  <c r="R5" i="13"/>
  <c r="R6" i="17"/>
  <c r="R4" i="15"/>
  <c r="R4" i="12"/>
  <c r="R5" i="12"/>
  <c r="R6" i="12"/>
  <c r="O20" i="5"/>
  <c r="O18" i="5"/>
  <c r="O17" i="5"/>
  <c r="O15" i="5"/>
  <c r="O16" i="5"/>
  <c r="O14" i="5"/>
  <c r="O12" i="5"/>
  <c r="O13" i="5"/>
  <c r="O11" i="5"/>
  <c r="L9" i="5"/>
  <c r="P11" i="5" s="1"/>
  <c r="R5" i="14" l="1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<sst xmlns="http://schemas.openxmlformats.org/spreadsheetml/2006/main" count="933" uniqueCount="115">
  <si>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</si>
  <si>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</si>
  <si>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</si>
  <si>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</si>
  <si>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</si>
  <si>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</si>
  <si>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</si>
  <si>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</si>
  <si>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</si>
  <si>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</si>
  <si>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</si>
  <si>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</si>
  <si>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</si>
  <si>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</si>
  <si>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</si>
  <si>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</si>
  <si>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</si>
  <si>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</si>
  <si>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</si>
  <si>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</si>
  <si>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</si>
  <si>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</si>
  <si>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</si>
  <si>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</si>
  <si>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</si>
  <si>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</si>
  <si>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</si>
  <si>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</si>
  <si>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</si>
  <si>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</si>
  <si>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</si>
  <si>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</si>
  <si>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</si>
  <si>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</si>
  <si>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</si>
  <si>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</si>
  <si>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</si>
  <si>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</si>
  <si>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</si>
  <si>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</si>
  <si>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</si>
  <si>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</si>
  <si>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</si>
  <si>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Ранжированный список участников школьного этапа всероссийской олимпиады школьников 
по _ в 5 классах в 2025-2026 учебном году</t>
  </si>
  <si>
    <t>Ранжированный список участников школьного этапа всероссийской олимпиады школьников 
по _ в 6 классах в 2025-2026 учебном году</t>
  </si>
  <si>
    <t>Ранжированный список участников школьного этапа всероссийской олимпиады школьников 
по _ в 7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</si>
  <si>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</si>
  <si>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</si>
  <si>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Ранжированный список участников школьного этапа всероссийской олимпиады школьников 
поинформатике(программирование) в 8 классах в 2025-2026 учебном году</t>
  </si>
  <si>
    <t>Информатика(программирование)</t>
  </si>
  <si>
    <t>spr25732/edu023340/8/qg9vz494</t>
  </si>
  <si>
    <t>spr25732/edu023340/8/qg9vw434</t>
  </si>
  <si>
    <t>spr25732/edu023340/8/qz94zq9g</t>
  </si>
  <si>
    <t>spr25732/edu023340/8/qw38769z</t>
  </si>
  <si>
    <t>spr25732/edu023340/8/g63qq732</t>
  </si>
  <si>
    <t>МБОУ СОШ№17</t>
  </si>
  <si>
    <t>8В</t>
  </si>
  <si>
    <t>8Г</t>
  </si>
  <si>
    <t>Гильмутдинова Т.А.</t>
  </si>
  <si>
    <t>Ранжированный список участников школьного этапа всероссийской олимпиады школьников 
по информатике(программирование) в 9 классах в 2025-2026 учебном году</t>
  </si>
  <si>
    <t>9В</t>
  </si>
  <si>
    <t>9Г</t>
  </si>
  <si>
    <t>spr25932/edu023340/9/v9rgwz3q</t>
  </si>
  <si>
    <t>spr25932/edu023340/9/63qr6w92</t>
  </si>
  <si>
    <t>spr25932/edu023340/9/qg9g8g36</t>
  </si>
  <si>
    <t>8Б</t>
  </si>
  <si>
    <t>spr25732/edu023340/8/v695vz37</t>
  </si>
  <si>
    <t>spr25732/edu023340/8/qg9v5434</t>
  </si>
  <si>
    <t>spr25732/edu023340/8/wv9r5w3q</t>
  </si>
  <si>
    <t>spr25732/edu023340/8/5897789g</t>
  </si>
  <si>
    <t>spr25732/edu023340/8/wv9rzw9q</t>
  </si>
  <si>
    <t>spr25732/edu023340/8/wz96vg96</t>
  </si>
  <si>
    <t>spr25732/edu023340/8/g63q7732</t>
  </si>
  <si>
    <t>spr25732/edu023340/8/6892rw97</t>
  </si>
  <si>
    <t>spr25732/edu023340/8/68924w97</t>
  </si>
  <si>
    <t>spr25732/edu023340/8/qg9g8636</t>
  </si>
  <si>
    <t>spr25732/edu023340/8/wz96rq96</t>
  </si>
  <si>
    <t>spr25732/edu023340/8/w73z7495</t>
  </si>
  <si>
    <t>Мухаметшина А.С.</t>
  </si>
  <si>
    <t>9А</t>
  </si>
  <si>
    <t>spr25932/edu023340/9/wz962q96</t>
  </si>
  <si>
    <t>spr25932/edu023340/9/892gzg37</t>
  </si>
  <si>
    <t>spr25932/edu023340/9/z96gwq36</t>
  </si>
  <si>
    <t>spr25932/edu023340/9/qw38z63z</t>
  </si>
  <si>
    <t>10А</t>
  </si>
  <si>
    <t>spr25932/edu023340/10/g89w7z92</t>
  </si>
  <si>
    <t>spr25932/edu023340/10/g63qq732</t>
  </si>
  <si>
    <t>spr25932/edu023340/10/qg9v7434</t>
  </si>
  <si>
    <t>spr25932/edu023340/10/g63q4792</t>
  </si>
  <si>
    <t>8А</t>
  </si>
  <si>
    <t>Ранжированный список участников школьного этапа всероссийской олимпиады школьников 
по информатике (программирование) в 10 классах в 2025-2026 учебном году</t>
  </si>
  <si>
    <t>Г</t>
  </si>
  <si>
    <t>А</t>
  </si>
  <si>
    <t>К</t>
  </si>
  <si>
    <t>Ц</t>
  </si>
  <si>
    <t>И</t>
  </si>
  <si>
    <t>Х</t>
  </si>
  <si>
    <t>Н</t>
  </si>
  <si>
    <t>С</t>
  </si>
  <si>
    <t>Р</t>
  </si>
  <si>
    <t>Ф</t>
  </si>
  <si>
    <t>Д</t>
  </si>
  <si>
    <t>Ю</t>
  </si>
  <si>
    <t>Э</t>
  </si>
  <si>
    <t>Т</t>
  </si>
  <si>
    <t>В</t>
  </si>
  <si>
    <t>Е</t>
  </si>
  <si>
    <t>Я</t>
  </si>
  <si>
    <t>Л</t>
  </si>
  <si>
    <t>З</t>
  </si>
  <si>
    <t>Ж</t>
  </si>
  <si>
    <t>Б</t>
  </si>
  <si>
    <t>М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</si>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</sst>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5" fillId="3" borderId="1" xfId="0" applyFont="1" applyFill="1" applyBorder="1"/>
    <xf numFmtId="0" fontId="5" fillId="0" borderId="1" xfId="0" applyFont="1" applyBorder="1"/>
    <xf numFmtId="49" fontId="5" fillId="3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vertical="top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14" fontId="5" fillId="0" borderId="0" xfId="0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28</v>
      </c>
    </row>
    <row r="5" spans="2:4" s="4" customFormat="1" ht="24" customHeight="1" x14ac:dyDescent="0.2">
      <c r="B5" s="3" t="s">
        <v>28</v>
      </c>
      <c r="C5" s="1">
        <f>SUM('4 класс:11 класс'!R4)</f>
        <v>2</v>
      </c>
    </row>
    <row r="6" spans="2:4" s="4" customFormat="1" ht="24" customHeight="1" x14ac:dyDescent="0.2">
      <c r="B6" s="3" t="s">
        <v>29</v>
      </c>
      <c r="C6" s="1">
        <f>SUM('4 класс:11 класс'!R5)</f>
        <v>1</v>
      </c>
    </row>
    <row r="7" spans="2:4" s="4" customFormat="1" ht="24" customHeight="1" x14ac:dyDescent="0.2">
      <c r="B7" s="3" t="s">
        <v>30</v>
      </c>
      <c r="C7" s="1">
        <f>SUM('4 класс:11 класс'!R6)</f>
        <v>25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0.10714285714285714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-0.34285714285714286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ht="32.25" customHeight="1" x14ac:dyDescent="0.25">
      <c r="B2" s="11"/>
      <c r="C2" s="68" t="s">
        <v>42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9" t="s">
        <v>24</v>
      </c>
      <c r="D9" s="69"/>
      <c r="E9" s="14"/>
      <c r="G9" s="18" t="s">
        <v>47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ht="32.25" customHeight="1" x14ac:dyDescent="0.25">
      <c r="B2" s="11"/>
      <c r="C2" s="68" t="s">
        <v>43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9" t="s">
        <v>24</v>
      </c>
      <c r="D9" s="69"/>
      <c r="E9" s="14"/>
      <c r="G9" s="18" t="s">
        <v>47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ht="32.25" customHeight="1" x14ac:dyDescent="0.25">
      <c r="B2" s="11"/>
      <c r="C2" s="68" t="s">
        <v>44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9" t="s">
        <v>24</v>
      </c>
      <c r="D9" s="69"/>
      <c r="E9" s="14"/>
      <c r="G9" s="18" t="s">
        <v>47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ht="32.25" customHeight="1" x14ac:dyDescent="0.25">
      <c r="B2" s="11"/>
      <c r="C2" s="68" t="s">
        <v>45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9" t="s">
        <v>24</v>
      </c>
      <c r="D9" s="69"/>
      <c r="E9" s="14"/>
      <c r="G9" s="18" t="s">
        <v>47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P15" sqref="P1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ht="32.25" customHeight="1" x14ac:dyDescent="0.25">
      <c r="B2" s="11"/>
      <c r="C2" s="68" t="s">
        <v>48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32</v>
      </c>
      <c r="R2" s="13">
        <f>COUNTA(M11:M60)</f>
        <v>17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49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15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45953</v>
      </c>
      <c r="F8" s="17"/>
      <c r="Q8" s="22" t="s">
        <v>31</v>
      </c>
      <c r="R8" s="21">
        <f>(R4+R5)/R2</f>
        <v>0.11764705882352941</v>
      </c>
    </row>
    <row r="9" spans="1:21" x14ac:dyDescent="0.25">
      <c r="C9" s="69" t="s">
        <v>24</v>
      </c>
      <c r="D9" s="69"/>
      <c r="E9" s="14">
        <v>600</v>
      </c>
      <c r="G9" s="18" t="s">
        <v>47</v>
      </c>
      <c r="H9" s="56">
        <f>E9/2</f>
        <v>300</v>
      </c>
      <c r="J9" s="23" t="s">
        <v>13</v>
      </c>
      <c r="K9" s="24">
        <f>MAX(M11:M60)</f>
        <v>167</v>
      </c>
      <c r="L9" s="25" t="str">
        <f>IF(K9*100/E9&gt;=50,"победитель","участник")</f>
        <v>участник</v>
      </c>
      <c r="P9" s="26">
        <f>R8-45%</f>
        <v>-0.33235294117647063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5">
      <c r="A11" s="28">
        <v>9</v>
      </c>
      <c r="B11" s="51" t="s">
        <v>12</v>
      </c>
      <c r="C11" s="59" t="s">
        <v>94</v>
      </c>
      <c r="D11" s="59" t="s">
        <v>93</v>
      </c>
      <c r="E11" s="34" t="s">
        <v>101</v>
      </c>
      <c r="F11" s="35"/>
      <c r="G11" s="36"/>
      <c r="H11" s="36"/>
      <c r="I11" s="36"/>
      <c r="J11" s="37"/>
      <c r="K11" s="38" t="s">
        <v>89</v>
      </c>
      <c r="L11" s="39" t="s">
        <v>69</v>
      </c>
      <c r="M11" s="63">
        <v>167</v>
      </c>
      <c r="N11" s="31">
        <f>IF(M11="","",M11/$E$9)</f>
        <v>0.27833333333333332</v>
      </c>
      <c r="O11" s="31">
        <f>IF(M11="","",M11/$K$9)</f>
        <v>1</v>
      </c>
      <c r="P11" s="41" t="s">
        <v>113</v>
      </c>
      <c r="Q11" s="37" t="s">
        <v>78</v>
      </c>
      <c r="R11" s="37" t="s">
        <v>55</v>
      </c>
    </row>
    <row r="12" spans="1:21" s="32" customFormat="1" ht="12.95" customHeight="1" x14ac:dyDescent="0.25">
      <c r="A12" s="28">
        <v>15</v>
      </c>
      <c r="B12" s="51" t="s">
        <v>12</v>
      </c>
      <c r="C12" s="59" t="s">
        <v>95</v>
      </c>
      <c r="D12" s="59" t="s">
        <v>99</v>
      </c>
      <c r="E12" s="34" t="s">
        <v>105</v>
      </c>
      <c r="F12" s="35"/>
      <c r="G12" s="36"/>
      <c r="H12" s="36"/>
      <c r="I12" s="36"/>
      <c r="J12" s="37"/>
      <c r="K12" s="38" t="s">
        <v>65</v>
      </c>
      <c r="L12" s="39" t="s">
        <v>75</v>
      </c>
      <c r="M12" s="63">
        <v>150</v>
      </c>
      <c r="N12" s="31">
        <f>IF(M12="","",M12/$E$9)</f>
        <v>0.25</v>
      </c>
      <c r="O12" s="31">
        <f>IF(M12="","",M12/$K$9)</f>
        <v>0.89820359281437123</v>
      </c>
      <c r="P12" s="41" t="s">
        <v>114</v>
      </c>
      <c r="Q12" s="37" t="s">
        <v>78</v>
      </c>
      <c r="R12" s="37" t="s">
        <v>55</v>
      </c>
    </row>
    <row r="13" spans="1:21" x14ac:dyDescent="0.25">
      <c r="A13" s="28">
        <v>7</v>
      </c>
      <c r="B13" s="51" t="s">
        <v>12</v>
      </c>
      <c r="C13" s="59" t="s">
        <v>91</v>
      </c>
      <c r="D13" s="59" t="s">
        <v>98</v>
      </c>
      <c r="E13" s="34" t="s">
        <v>99</v>
      </c>
      <c r="F13" s="35"/>
      <c r="G13" s="36"/>
      <c r="H13" s="36"/>
      <c r="I13" s="36"/>
      <c r="J13" s="37"/>
      <c r="K13" s="38" t="s">
        <v>89</v>
      </c>
      <c r="L13" s="39" t="s">
        <v>67</v>
      </c>
      <c r="M13" s="63">
        <v>110</v>
      </c>
      <c r="N13" s="31">
        <f>IF(M13="","",M13/$E$9)</f>
        <v>0.18333333333333332</v>
      </c>
      <c r="O13" s="31">
        <f>IF(M13="","",M13/$K$9)</f>
        <v>0.6586826347305389</v>
      </c>
      <c r="P13" s="41" t="str">
        <f>IF(M13="","",IF($K$9=M13,$L$9,IF(M13&gt;=$H$9,"призер","участник")))</f>
        <v>участник</v>
      </c>
      <c r="Q13" s="37" t="s">
        <v>78</v>
      </c>
      <c r="R13" s="37" t="s">
        <v>55</v>
      </c>
    </row>
    <row r="14" spans="1:21" x14ac:dyDescent="0.25">
      <c r="A14" s="28">
        <v>4</v>
      </c>
      <c r="B14" s="51" t="s">
        <v>12</v>
      </c>
      <c r="C14" s="58" t="s">
        <v>91</v>
      </c>
      <c r="D14" s="34" t="s">
        <v>91</v>
      </c>
      <c r="E14" s="34" t="s">
        <v>99</v>
      </c>
      <c r="F14" s="35"/>
      <c r="G14" s="36"/>
      <c r="H14" s="36"/>
      <c r="I14" s="38"/>
      <c r="J14" s="37"/>
      <c r="K14" s="38" t="s">
        <v>57</v>
      </c>
      <c r="L14" s="39" t="s">
        <v>53</v>
      </c>
      <c r="M14" s="40">
        <v>103</v>
      </c>
      <c r="N14" s="31">
        <f>IF(M14="","",M14/$E$9)</f>
        <v>0.17166666666666666</v>
      </c>
      <c r="O14" s="31">
        <f>IF(M14="","",M14/$K$9)</f>
        <v>0.61676646706586824</v>
      </c>
      <c r="P14" s="41" t="str">
        <f>IF(M14="","",IF($K$9=M14,$L$9,IF(M14&gt;=$H$9,"призер","участник")))</f>
        <v>участник</v>
      </c>
      <c r="Q14" s="37" t="s">
        <v>58</v>
      </c>
      <c r="R14" s="37" t="s">
        <v>55</v>
      </c>
    </row>
    <row r="15" spans="1:21" x14ac:dyDescent="0.25">
      <c r="A15" s="28">
        <v>10</v>
      </c>
      <c r="B15" s="51" t="s">
        <v>12</v>
      </c>
      <c r="C15" s="59" t="s">
        <v>95</v>
      </c>
      <c r="D15" s="34" t="s">
        <v>103</v>
      </c>
      <c r="E15" s="34" t="s">
        <v>92</v>
      </c>
      <c r="F15" s="35"/>
      <c r="G15" s="36"/>
      <c r="H15" s="36"/>
      <c r="I15" s="36"/>
      <c r="J15" s="37"/>
      <c r="K15" s="38" t="s">
        <v>89</v>
      </c>
      <c r="L15" s="39" t="s">
        <v>70</v>
      </c>
      <c r="M15" s="63">
        <v>100</v>
      </c>
      <c r="N15" s="31">
        <f>IF(M15="","",M15/$E$9)</f>
        <v>0.16666666666666666</v>
      </c>
      <c r="O15" s="31">
        <f>IF(M15="","",M15/$K$9)</f>
        <v>0.59880239520958078</v>
      </c>
      <c r="P15" s="41" t="str">
        <f>IF(M15="","",IF($K$9=M15,$L$9,IF(M15&gt;=$H$9,"призер","участник")))</f>
        <v>участник</v>
      </c>
      <c r="Q15" s="37" t="s">
        <v>78</v>
      </c>
      <c r="R15" s="37" t="s">
        <v>55</v>
      </c>
    </row>
    <row r="16" spans="1:21" x14ac:dyDescent="0.25">
      <c r="A16" s="28">
        <v>16</v>
      </c>
      <c r="B16" s="51" t="s">
        <v>12</v>
      </c>
      <c r="C16" s="59" t="s">
        <v>99</v>
      </c>
      <c r="D16" s="59" t="s">
        <v>101</v>
      </c>
      <c r="E16" s="34" t="s">
        <v>99</v>
      </c>
      <c r="F16" s="35"/>
      <c r="G16" s="36"/>
      <c r="H16" s="36"/>
      <c r="I16" s="38"/>
      <c r="J16" s="37"/>
      <c r="K16" s="38" t="s">
        <v>65</v>
      </c>
      <c r="L16" s="39" t="s">
        <v>76</v>
      </c>
      <c r="M16" s="40">
        <v>90</v>
      </c>
      <c r="N16" s="31">
        <f>IF(M16="","",M16/$E$9)</f>
        <v>0.15</v>
      </c>
      <c r="O16" s="31">
        <f>IF(M16="","",M16/$K$9)</f>
        <v>0.53892215568862278</v>
      </c>
      <c r="P16" s="41" t="str">
        <f>IF(M16="","",IF($K$9=M16,$L$9,IF(M16&gt;=$H$9,"призер","участник")))</f>
        <v>участник</v>
      </c>
      <c r="Q16" s="37" t="s">
        <v>78</v>
      </c>
      <c r="R16" s="37" t="s">
        <v>55</v>
      </c>
    </row>
    <row r="17" spans="1:18" x14ac:dyDescent="0.25">
      <c r="A17" s="28">
        <v>12</v>
      </c>
      <c r="B17" s="51" t="s">
        <v>12</v>
      </c>
      <c r="C17" s="59" t="s">
        <v>97</v>
      </c>
      <c r="D17" s="59" t="s">
        <v>93</v>
      </c>
      <c r="E17" s="34" t="s">
        <v>108</v>
      </c>
      <c r="F17" s="35"/>
      <c r="G17" s="36"/>
      <c r="H17" s="36"/>
      <c r="I17" s="36"/>
      <c r="J17" s="37"/>
      <c r="K17" s="38" t="s">
        <v>65</v>
      </c>
      <c r="L17" s="39" t="s">
        <v>72</v>
      </c>
      <c r="M17" s="63">
        <v>77</v>
      </c>
      <c r="N17" s="31">
        <f>IF(M17="","",M17/$E$9)</f>
        <v>0.12833333333333333</v>
      </c>
      <c r="O17" s="31">
        <f>IF(M17="","",M17/$K$9)</f>
        <v>0.46107784431137727</v>
      </c>
      <c r="P17" s="41" t="str">
        <f>IF(M17="","",IF($K$9=M17,$L$9,IF(M17&gt;=$H$9,"призер","участник")))</f>
        <v>участник</v>
      </c>
      <c r="Q17" s="37" t="s">
        <v>78</v>
      </c>
      <c r="R17" s="37" t="s">
        <v>55</v>
      </c>
    </row>
    <row r="18" spans="1:18" x14ac:dyDescent="0.25">
      <c r="A18" s="28">
        <v>8</v>
      </c>
      <c r="B18" s="51" t="s">
        <v>12</v>
      </c>
      <c r="C18" s="59" t="s">
        <v>93</v>
      </c>
      <c r="D18" s="59" t="s">
        <v>101</v>
      </c>
      <c r="E18" s="34" t="s">
        <v>107</v>
      </c>
      <c r="F18" s="35"/>
      <c r="G18" s="36"/>
      <c r="H18" s="36"/>
      <c r="I18" s="36"/>
      <c r="J18" s="37"/>
      <c r="K18" s="38" t="s">
        <v>89</v>
      </c>
      <c r="L18" s="39" t="s">
        <v>68</v>
      </c>
      <c r="M18" s="63">
        <v>70</v>
      </c>
      <c r="N18" s="31">
        <f>IF(M18="","",M18/$E$9)</f>
        <v>0.11666666666666667</v>
      </c>
      <c r="O18" s="31">
        <f>IF(M18="","",M18/$K$9)</f>
        <v>0.41916167664670656</v>
      </c>
      <c r="P18" s="41" t="str">
        <f>IF(M18="","",IF($K$9=M18,$L$9,IF(M18&gt;=$H$9,"призер","участник")))</f>
        <v>участник</v>
      </c>
      <c r="Q18" s="37" t="s">
        <v>78</v>
      </c>
      <c r="R18" s="37" t="s">
        <v>55</v>
      </c>
    </row>
    <row r="19" spans="1:18" x14ac:dyDescent="0.25">
      <c r="A19" s="28">
        <v>6</v>
      </c>
      <c r="B19" s="51" t="s">
        <v>12</v>
      </c>
      <c r="C19" s="59" t="s">
        <v>92</v>
      </c>
      <c r="D19" s="59" t="s">
        <v>101</v>
      </c>
      <c r="E19" s="34" t="s">
        <v>105</v>
      </c>
      <c r="F19" s="35"/>
      <c r="G19" s="36"/>
      <c r="H19" s="36"/>
      <c r="I19" s="36"/>
      <c r="J19" s="37"/>
      <c r="K19" s="38" t="s">
        <v>89</v>
      </c>
      <c r="L19" s="39" t="s">
        <v>66</v>
      </c>
      <c r="M19" s="63">
        <v>57</v>
      </c>
      <c r="N19" s="31">
        <f>IF(M19="","",M19/$E$9)</f>
        <v>9.5000000000000001E-2</v>
      </c>
      <c r="O19" s="31">
        <f>IF(M19="","",M19/$K$9)</f>
        <v>0.3413173652694611</v>
      </c>
      <c r="P19" s="41" t="str">
        <f>IF(M19="","",IF($K$9=M19,$L$9,IF(M19&gt;=$H$9,"призер","участник")))</f>
        <v>участник</v>
      </c>
      <c r="Q19" s="37" t="s">
        <v>78</v>
      </c>
      <c r="R19" s="37" t="s">
        <v>55</v>
      </c>
    </row>
    <row r="20" spans="1:18" x14ac:dyDescent="0.25">
      <c r="A20" s="28">
        <v>13</v>
      </c>
      <c r="B20" s="51" t="s">
        <v>12</v>
      </c>
      <c r="C20" s="34" t="s">
        <v>93</v>
      </c>
      <c r="D20" s="34" t="s">
        <v>95</v>
      </c>
      <c r="E20" s="34" t="s">
        <v>105</v>
      </c>
      <c r="F20" s="35"/>
      <c r="G20" s="36"/>
      <c r="H20" s="36"/>
      <c r="I20" s="36"/>
      <c r="J20" s="37"/>
      <c r="K20" s="38" t="s">
        <v>65</v>
      </c>
      <c r="L20" s="39" t="s">
        <v>73</v>
      </c>
      <c r="M20" s="63">
        <v>35</v>
      </c>
      <c r="N20" s="31">
        <f>IF(M20="","",M20/$E$9)</f>
        <v>5.8333333333333334E-2</v>
      </c>
      <c r="O20" s="31">
        <f>IF(M20="","",M20/$K$9)</f>
        <v>0.20958083832335328</v>
      </c>
      <c r="P20" s="41" t="str">
        <f>IF(M20="","",IF($K$9=M20,$L$9,IF(M20&gt;=$H$9,"призер","участник")))</f>
        <v>участник</v>
      </c>
      <c r="Q20" s="37" t="s">
        <v>78</v>
      </c>
      <c r="R20" s="37" t="s">
        <v>55</v>
      </c>
    </row>
    <row r="21" spans="1:18" x14ac:dyDescent="0.25">
      <c r="A21" s="28">
        <v>5</v>
      </c>
      <c r="B21" s="51" t="s">
        <v>12</v>
      </c>
      <c r="C21" s="58" t="s">
        <v>91</v>
      </c>
      <c r="D21" s="59" t="s">
        <v>104</v>
      </c>
      <c r="E21" s="34" t="s">
        <v>99</v>
      </c>
      <c r="F21" s="35"/>
      <c r="G21" s="36"/>
      <c r="H21" s="36"/>
      <c r="I21" s="38"/>
      <c r="J21" s="37"/>
      <c r="K21" s="38" t="s">
        <v>57</v>
      </c>
      <c r="L21" s="39" t="s">
        <v>54</v>
      </c>
      <c r="M21" s="40">
        <v>32</v>
      </c>
      <c r="N21" s="31">
        <f>IF(M21="","",M21/$E$9)</f>
        <v>5.3333333333333337E-2</v>
      </c>
      <c r="O21" s="31">
        <f>IF(M21="","",M21/$K$9)</f>
        <v>0.19161676646706588</v>
      </c>
      <c r="P21" s="41" t="str">
        <f>IF(M21="","",IF($K$9=M21,$L$9,IF(M21&gt;=$H$9,"призер","участник")))</f>
        <v>участник</v>
      </c>
      <c r="Q21" s="37" t="s">
        <v>58</v>
      </c>
      <c r="R21" s="37" t="s">
        <v>55</v>
      </c>
    </row>
    <row r="22" spans="1:18" x14ac:dyDescent="0.25">
      <c r="A22" s="28">
        <v>11</v>
      </c>
      <c r="B22" s="51" t="s">
        <v>12</v>
      </c>
      <c r="C22" s="59" t="s">
        <v>96</v>
      </c>
      <c r="D22" s="59" t="s">
        <v>102</v>
      </c>
      <c r="E22" s="34" t="s">
        <v>101</v>
      </c>
      <c r="F22" s="35"/>
      <c r="G22" s="36"/>
      <c r="H22" s="36"/>
      <c r="I22" s="36"/>
      <c r="J22" s="37"/>
      <c r="K22" s="38" t="s">
        <v>65</v>
      </c>
      <c r="L22" s="39" t="s">
        <v>71</v>
      </c>
      <c r="M22" s="63">
        <v>15</v>
      </c>
      <c r="N22" s="31">
        <f>IF(M22="","",M22/$E$9)</f>
        <v>2.5000000000000001E-2</v>
      </c>
      <c r="O22" s="31">
        <f>IF(M22="","",M22/$K$9)</f>
        <v>8.9820359281437126E-2</v>
      </c>
      <c r="P22" s="41" t="str">
        <f>IF(M22="","",IF($K$9=M22,$L$9,IF(M22&gt;=$H$9,"призер","участник")))</f>
        <v>участник</v>
      </c>
      <c r="Q22" s="37" t="s">
        <v>78</v>
      </c>
      <c r="R22" s="37" t="s">
        <v>55</v>
      </c>
    </row>
    <row r="23" spans="1:18" x14ac:dyDescent="0.25">
      <c r="A23" s="28">
        <v>14</v>
      </c>
      <c r="B23" s="51" t="s">
        <v>12</v>
      </c>
      <c r="C23" s="34" t="s">
        <v>98</v>
      </c>
      <c r="D23" s="34" t="s">
        <v>92</v>
      </c>
      <c r="E23" s="34" t="s">
        <v>92</v>
      </c>
      <c r="F23" s="35"/>
      <c r="G23" s="36"/>
      <c r="H23" s="36"/>
      <c r="I23" s="36"/>
      <c r="J23" s="37"/>
      <c r="K23" s="38" t="s">
        <v>65</v>
      </c>
      <c r="L23" s="39" t="s">
        <v>74</v>
      </c>
      <c r="M23" s="63">
        <v>11</v>
      </c>
      <c r="N23" s="31">
        <f>IF(M23="","",M23/$E$9)</f>
        <v>1.8333333333333333E-2</v>
      </c>
      <c r="O23" s="31">
        <f>IF(M23="","",M23/$K$9)</f>
        <v>6.5868263473053898E-2</v>
      </c>
      <c r="P23" s="41" t="str">
        <f>IF(M23="","",IF($K$9=M23,$L$9,IF(M23&gt;=$H$9,"призер","участник")))</f>
        <v>участник</v>
      </c>
      <c r="Q23" s="37" t="s">
        <v>78</v>
      </c>
      <c r="R23" s="37" t="s">
        <v>55</v>
      </c>
    </row>
    <row r="24" spans="1:18" x14ac:dyDescent="0.25">
      <c r="A24" s="28">
        <v>17</v>
      </c>
      <c r="B24" s="51" t="s">
        <v>12</v>
      </c>
      <c r="C24" s="59" t="s">
        <v>100</v>
      </c>
      <c r="D24" s="59" t="s">
        <v>98</v>
      </c>
      <c r="E24" s="34" t="s">
        <v>98</v>
      </c>
      <c r="F24" s="35"/>
      <c r="G24" s="36"/>
      <c r="H24" s="36"/>
      <c r="I24" s="38"/>
      <c r="J24" s="37"/>
      <c r="K24" s="38" t="s">
        <v>65</v>
      </c>
      <c r="L24" s="39" t="s">
        <v>77</v>
      </c>
      <c r="M24" s="40">
        <v>11</v>
      </c>
      <c r="N24" s="31">
        <f>IF(M24="","",M24/$E$9)</f>
        <v>1.8333333333333333E-2</v>
      </c>
      <c r="O24" s="31">
        <f>IF(M24="","",M24/$K$9)</f>
        <v>6.5868263473053898E-2</v>
      </c>
      <c r="P24" s="41" t="str">
        <f>IF(M24="","",IF($K$9=M24,$L$9,IF(M24&gt;=$H$9,"призер","участник")))</f>
        <v>участник</v>
      </c>
      <c r="Q24" s="37" t="s">
        <v>78</v>
      </c>
      <c r="R24" s="37" t="s">
        <v>55</v>
      </c>
    </row>
    <row r="25" spans="1:18" x14ac:dyDescent="0.25">
      <c r="A25" s="28">
        <v>3</v>
      </c>
      <c r="B25" s="51" t="s">
        <v>12</v>
      </c>
      <c r="C25" s="60" t="s">
        <v>92</v>
      </c>
      <c r="D25" s="34" t="s">
        <v>97</v>
      </c>
      <c r="E25" s="34" t="s">
        <v>92</v>
      </c>
      <c r="F25" s="35"/>
      <c r="G25" s="36"/>
      <c r="H25" s="36"/>
      <c r="I25" s="38"/>
      <c r="J25" s="37"/>
      <c r="K25" s="46" t="s">
        <v>56</v>
      </c>
      <c r="L25" s="39" t="s">
        <v>52</v>
      </c>
      <c r="M25" s="40">
        <v>10</v>
      </c>
      <c r="N25" s="31">
        <f>IF(M25="","",M25/$E$9)</f>
        <v>1.6666666666666666E-2</v>
      </c>
      <c r="O25" s="31">
        <f>IF(M25="","",M25/$K$9)</f>
        <v>5.9880239520958084E-2</v>
      </c>
      <c r="P25" s="41" t="str">
        <f>IF(M25="","",IF($K$9=M25,$L$9,IF(M25&gt;=$H$9,"призер","участник")))</f>
        <v>участник</v>
      </c>
      <c r="Q25" s="37" t="s">
        <v>58</v>
      </c>
      <c r="R25" s="37" t="s">
        <v>55</v>
      </c>
    </row>
    <row r="26" spans="1:18" ht="45" x14ac:dyDescent="0.25">
      <c r="A26" s="28">
        <v>1</v>
      </c>
      <c r="B26" s="51" t="s">
        <v>12</v>
      </c>
      <c r="C26" s="58" t="s">
        <v>91</v>
      </c>
      <c r="D26" s="59" t="s">
        <v>105</v>
      </c>
      <c r="E26" s="34" t="s">
        <v>106</v>
      </c>
      <c r="F26" s="35"/>
      <c r="G26" s="36"/>
      <c r="H26" s="36"/>
      <c r="I26" s="38"/>
      <c r="J26" s="37"/>
      <c r="K26" s="38" t="s">
        <v>56</v>
      </c>
      <c r="L26" s="29" t="s">
        <v>50</v>
      </c>
      <c r="M26" s="40">
        <v>0</v>
      </c>
      <c r="N26" s="31">
        <f>IF(M26="","",M26/$E$9)</f>
        <v>0</v>
      </c>
      <c r="O26" s="31">
        <f>IF(M26="","",M26/$K$9)</f>
        <v>0</v>
      </c>
      <c r="P26" s="41" t="str">
        <f>IF(M26="","",IF($K$9=M26,$L$9,IF(M26&gt;=$H$9,"призер","участник")))</f>
        <v>участник</v>
      </c>
      <c r="Q26" s="37" t="s">
        <v>58</v>
      </c>
      <c r="R26" s="37" t="s">
        <v>55</v>
      </c>
    </row>
    <row r="27" spans="1:18" x14ac:dyDescent="0.25">
      <c r="A27" s="28">
        <v>2</v>
      </c>
      <c r="B27" s="51" t="s">
        <v>12</v>
      </c>
      <c r="C27" s="58" t="s">
        <v>92</v>
      </c>
      <c r="D27" s="59" t="s">
        <v>99</v>
      </c>
      <c r="E27" s="34" t="s">
        <v>95</v>
      </c>
      <c r="F27" s="35"/>
      <c r="G27" s="36"/>
      <c r="H27" s="36"/>
      <c r="I27" s="38"/>
      <c r="J27" s="37"/>
      <c r="K27" s="38" t="s">
        <v>56</v>
      </c>
      <c r="L27" s="39" t="s">
        <v>51</v>
      </c>
      <c r="M27" s="40">
        <v>0</v>
      </c>
      <c r="N27" s="31">
        <f>IF(M27="","",M27/$E$9)</f>
        <v>0</v>
      </c>
      <c r="O27" s="31">
        <f>IF(M27="","",M27/$K$9)</f>
        <v>0</v>
      </c>
      <c r="P27" s="41" t="str">
        <f>IF(M27="","",IF($K$9=M27,$L$9,IF(M27&gt;=$H$9,"призер","участник")))</f>
        <v>участник</v>
      </c>
      <c r="Q27" s="37" t="s">
        <v>58</v>
      </c>
      <c r="R27" s="37" t="s">
        <v>55</v>
      </c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>IF(M28="","",M28/$E$9)</f>
        <v/>
      </c>
      <c r="O28" s="31" t="str">
        <f>IF(M28="","",M28/$K$9)</f>
        <v/>
      </c>
      <c r="P28" s="41" t="str">
        <f>IF(M28="","",IF($K$9=M28,$L$9,IF(M28&gt;=$H$9,"призер","участник")))</f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>IF(M29="","",M29/$E$9)</f>
        <v/>
      </c>
      <c r="O29" s="31" t="str">
        <f>IF(M29="","",M29/$K$9)</f>
        <v/>
      </c>
      <c r="P29" s="41" t="str">
        <f>IF(M29="","",IF($K$9=M29,$L$9,IF(M29&gt;=$H$9,"призер","участник")))</f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>IF(M30="","",M30/$E$9)</f>
        <v/>
      </c>
      <c r="O30" s="31" t="str">
        <f>IF(M30="","",M30/$K$9)</f>
        <v/>
      </c>
      <c r="P30" s="41" t="str">
        <f>IF(M30="","",IF($K$9=M30,$L$9,IF(M30&gt;=$H$9,"призер","участник")))</f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>IF(M31="","",M31/$E$9)</f>
        <v/>
      </c>
      <c r="O31" s="31" t="str">
        <f>IF(M31="","",M31/$K$9)</f>
        <v/>
      </c>
      <c r="P31" s="41" t="str">
        <f>IF(M31="","",IF($K$9=M31,$L$9,IF(M31&gt;=$H$9,"призер","участник")))</f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>IF(M32="","",M32/$E$9)</f>
        <v/>
      </c>
      <c r="O32" s="31" t="str">
        <f>IF(M32="","",M32/$K$9)</f>
        <v/>
      </c>
      <c r="P32" s="41" t="str">
        <f>IF(M32="","",IF($K$9=M32,$L$9,IF(M32&gt;=$H$9,"призер","участник")))</f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>IF(M33="","",M33/$E$9)</f>
        <v/>
      </c>
      <c r="O33" s="31" t="str">
        <f>IF(M33="","",M33/$K$9)</f>
        <v/>
      </c>
      <c r="P33" s="41" t="str">
        <f>IF(M33="","",IF($K$9=M33,$L$9,IF(M33&gt;=$H$9,"призер","участник")))</f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>IF(M34="","",M34/$E$9)</f>
        <v/>
      </c>
      <c r="O34" s="31" t="str">
        <f>IF(M34="","",M34/$K$9)</f>
        <v/>
      </c>
      <c r="P34" s="41" t="str">
        <f>IF(M34="","",IF($K$9=M34,$L$9,IF(M34&gt;=$H$9,"призер","участник")))</f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>IF(M35="","",M35/$E$9)</f>
        <v/>
      </c>
      <c r="O35" s="31" t="str">
        <f>IF(M35="","",M35/$K$9)</f>
        <v/>
      </c>
      <c r="P35" s="41" t="str">
        <f>IF(M35="","",IF($K$9=M35,$L$9,IF(M35&gt;=$H$9,"призер","участник")))</f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>IF(M36="","",M36/$E$9)</f>
        <v/>
      </c>
      <c r="O36" s="31" t="str">
        <f>IF(M36="","",M36/$K$9)</f>
        <v/>
      </c>
      <c r="P36" s="41" t="str">
        <f>IF(M36="","",IF($K$9=M36,$L$9,IF(M36&gt;=$H$9,"призер","участник")))</f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>IF(M37="","",M37/$E$9)</f>
        <v/>
      </c>
      <c r="O37" s="31" t="str">
        <f>IF(M37="","",M37/$K$9)</f>
        <v/>
      </c>
      <c r="P37" s="41" t="str">
        <f>IF(M37="","",IF($K$9=M37,$L$9,IF(M37&gt;=$H$9,"призер","участник")))</f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>IF(M38="","",M38/$E$9)</f>
        <v/>
      </c>
      <c r="O38" s="31" t="str">
        <f>IF(M38="","",M38/$K$9)</f>
        <v/>
      </c>
      <c r="P38" s="41" t="str">
        <f>IF(M38="","",IF($K$9=M38,$L$9,IF(M38&gt;=$H$9,"призер","участник")))</f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>IF(M39="","",M39/$E$9)</f>
        <v/>
      </c>
      <c r="O39" s="31" t="str">
        <f>IF(M39="","",M39/$K$9)</f>
        <v/>
      </c>
      <c r="P39" s="41" t="str">
        <f>IF(M39="","",IF($K$9=M39,$L$9,IF(M39&gt;=$H$9,"призер","участник")))</f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>IF(M40="","",M40/$E$9)</f>
        <v/>
      </c>
      <c r="O40" s="31" t="str">
        <f>IF(M40="","",M40/$K$9)</f>
        <v/>
      </c>
      <c r="P40" s="41" t="str">
        <f>IF(M40="","",IF($K$9=M40,$L$9,IF(M40&gt;=$H$9,"призер","участник")))</f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>IF(M41="","",M41/$E$9)</f>
        <v/>
      </c>
      <c r="O41" s="31" t="str">
        <f>IF(M41="","",M41/$K$9)</f>
        <v/>
      </c>
      <c r="P41" s="41" t="str">
        <f>IF(M41="","",IF($K$9=M41,$L$9,IF(M41&gt;=$H$9,"призер","участник")))</f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>IF(M42="","",M42/$E$9)</f>
        <v/>
      </c>
      <c r="O42" s="31" t="str">
        <f>IF(M42="","",M42/$K$9)</f>
        <v/>
      </c>
      <c r="P42" s="41" t="str">
        <f>IF(M42="","",IF($K$9=M42,$L$9,IF(M42&gt;=$H$9,"призер","участник")))</f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>IF(M43="","",M43/$E$9)</f>
        <v/>
      </c>
      <c r="O43" s="31" t="str">
        <f>IF(M43="","",M43/$K$9)</f>
        <v/>
      </c>
      <c r="P43" s="41" t="str">
        <f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>IF(M44="","",M44/$E$9)</f>
        <v/>
      </c>
      <c r="O44" s="31" t="str">
        <f>IF(M44="","",M44/$K$9)</f>
        <v/>
      </c>
      <c r="P44" s="41" t="str">
        <f>IF(M44="","",IF($K$9=M44,$L$9,IF(M44&gt;=$H$9,"призер","участник")))</f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>IF(M45="","",M45/$E$9)</f>
        <v/>
      </c>
      <c r="O45" s="31" t="str">
        <f>IF(M45="","",M45/$K$9)</f>
        <v/>
      </c>
      <c r="P45" s="41" t="str">
        <f>IF(M45="","",IF($K$9=M45,$L$9,IF(M45&gt;=$H$9,"призер","участник")))</f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>IF(M46="","",M46/$E$9)</f>
        <v/>
      </c>
      <c r="O46" s="31" t="str">
        <f>IF(M46="","",M46/$K$9)</f>
        <v/>
      </c>
      <c r="P46" s="41" t="str">
        <f>IF(M46="","",IF($K$9=M46,$L$9,IF(M46&gt;=$H$9,"призер","участник")))</f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>IF(M47="","",M47/$E$9)</f>
        <v/>
      </c>
      <c r="O47" s="31" t="str">
        <f>IF(M47="","",M47/$K$9)</f>
        <v/>
      </c>
      <c r="P47" s="41" t="str">
        <f>IF(M47="","",IF($K$9=M47,$L$9,IF(M47&gt;=$H$9,"призер","участник")))</f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>IF(M48="","",M48/$E$9)</f>
        <v/>
      </c>
      <c r="O48" s="31" t="str">
        <f>IF(M48="","",M48/$K$9)</f>
        <v/>
      </c>
      <c r="P48" s="41" t="str">
        <f>IF(M48="","",IF($K$9=M48,$L$9,IF(M48&gt;=$H$9,"призер","участник")))</f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>IF(M49="","",M49/$E$9)</f>
        <v/>
      </c>
      <c r="O49" s="31" t="str">
        <f>IF(M49="","",M49/$K$9)</f>
        <v/>
      </c>
      <c r="P49" s="41" t="str">
        <f>IF(M49="","",IF($K$9=M49,$L$9,IF(M49&gt;=$H$9,"призер","участник")))</f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>IF(M50="","",M50/$E$9)</f>
        <v/>
      </c>
      <c r="O50" s="31" t="str">
        <f>IF(M50="","",M50/$K$9)</f>
        <v/>
      </c>
      <c r="P50" s="41" t="str">
        <f>IF(M50="","",IF($K$9=M50,$L$9,IF(M50&gt;=$H$9,"призер","участник")))</f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>IF(M51="","",M51/$E$9)</f>
        <v/>
      </c>
      <c r="O51" s="31" t="str">
        <f>IF(M51="","",M51/$K$9)</f>
        <v/>
      </c>
      <c r="P51" s="41" t="str">
        <f>IF(M51="","",IF($K$9=M51,$L$9,IF(M51&gt;=$H$9,"призер","участник")))</f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>IF(M52="","",M52/$E$9)</f>
        <v/>
      </c>
      <c r="O52" s="31" t="str">
        <f>IF(M52="","",M52/$K$9)</f>
        <v/>
      </c>
      <c r="P52" s="41" t="str">
        <f>IF(M52="","",IF($K$9=M52,$L$9,IF(M52&gt;=$H$9,"призер","участник")))</f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>IF(M53="","",M53/$E$9)</f>
        <v/>
      </c>
      <c r="O53" s="31" t="str">
        <f>IF(M53="","",M53/$K$9)</f>
        <v/>
      </c>
      <c r="P53" s="41" t="str">
        <f>IF(M53="","",IF($K$9=M53,$L$9,IF(M53&gt;=$H$9,"призер","участник")))</f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>IF(M54="","",M54/$E$9)</f>
        <v/>
      </c>
      <c r="O54" s="31" t="str">
        <f>IF(M54="","",M54/$K$9)</f>
        <v/>
      </c>
      <c r="P54" s="41" t="str">
        <f>IF(M54="","",IF($K$9=M54,$L$9,IF(M54&gt;=$H$9,"призер","участник")))</f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>IF(M55="","",M55/$E$9)</f>
        <v/>
      </c>
      <c r="O55" s="31" t="str">
        <f>IF(M55="","",M55/$K$9)</f>
        <v/>
      </c>
      <c r="P55" s="41" t="str">
        <f>IF(M55="","",IF($K$9=M55,$L$9,IF(M55&gt;=$H$9,"призер","участник")))</f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>IF(M56="","",M56/$E$9)</f>
        <v/>
      </c>
      <c r="O56" s="31" t="str">
        <f>IF(M56="","",M56/$K$9)</f>
        <v/>
      </c>
      <c r="P56" s="41" t="str">
        <f>IF(M56="","",IF($K$9=M56,$L$9,IF(M56&gt;=$H$9,"призер","участник")))</f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>IF(M57="","",M57/$E$9)</f>
        <v/>
      </c>
      <c r="O57" s="31" t="str">
        <f>IF(M57="","",M57/$K$9)</f>
        <v/>
      </c>
      <c r="P57" s="41" t="str">
        <f>IF(M57="","",IF($K$9=M57,$L$9,IF(M57&gt;=$H$9,"призер","участник")))</f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>IF(M58="","",M58/$E$9)</f>
        <v/>
      </c>
      <c r="O58" s="31" t="str">
        <f>IF(M58="","",M58/$K$9)</f>
        <v/>
      </c>
      <c r="P58" s="41" t="str">
        <f>IF(M58="","",IF($K$9=M58,$L$9,IF(M58&gt;=$H$9,"призер","участник")))</f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>IF(M59="","",M59/$E$9)</f>
        <v/>
      </c>
      <c r="O59" s="31" t="str">
        <f>IF(M59="","",M59/$K$9)</f>
        <v/>
      </c>
      <c r="P59" s="41" t="str">
        <f>IF(M59="","",IF($K$9=M59,$L$9,IF(M59&gt;=$H$9,"призер","участник")))</f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>IF(M60="","",M60/$E$9)</f>
        <v/>
      </c>
      <c r="O60" s="31" t="str">
        <f>IF(M60="","",M60/$K$9)</f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P14" sqref="P14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ht="32.25" customHeight="1" x14ac:dyDescent="0.25">
      <c r="B2" s="11"/>
      <c r="C2" s="68" t="s">
        <v>59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32</v>
      </c>
      <c r="R2" s="13">
        <f>COUNTA(M11:M60)</f>
        <v>7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49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6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45953</v>
      </c>
      <c r="F8" s="17"/>
      <c r="Q8" s="22" t="s">
        <v>31</v>
      </c>
      <c r="R8" s="21">
        <f>(R4+R5)/R2</f>
        <v>0.14285714285714285</v>
      </c>
    </row>
    <row r="9" spans="1:21" x14ac:dyDescent="0.25">
      <c r="C9" s="69" t="s">
        <v>24</v>
      </c>
      <c r="D9" s="69"/>
      <c r="E9" s="14">
        <v>500</v>
      </c>
      <c r="G9" s="18" t="s">
        <v>47</v>
      </c>
      <c r="H9" s="56">
        <f>E9/2</f>
        <v>250</v>
      </c>
      <c r="J9" s="23" t="s">
        <v>13</v>
      </c>
      <c r="K9" s="24">
        <f>MAX(M11:M60)</f>
        <v>224</v>
      </c>
      <c r="L9" s="25" t="str">
        <f>IF(K9*100/E9&gt;=50,"победитель","участник")</f>
        <v>участник</v>
      </c>
      <c r="P9" s="26">
        <f>R8-45%</f>
        <v>-0.30714285714285716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7</v>
      </c>
      <c r="B11" s="51" t="s">
        <v>12</v>
      </c>
      <c r="C11" s="34" t="s">
        <v>92</v>
      </c>
      <c r="D11" s="34" t="s">
        <v>92</v>
      </c>
      <c r="E11" s="61" t="s">
        <v>106</v>
      </c>
      <c r="F11" s="35"/>
      <c r="G11" s="36"/>
      <c r="H11" s="36"/>
      <c r="I11" s="38"/>
      <c r="J11" s="38" t="s">
        <v>55</v>
      </c>
      <c r="K11" s="38" t="s">
        <v>79</v>
      </c>
      <c r="L11" s="38" t="s">
        <v>83</v>
      </c>
      <c r="M11" s="63">
        <v>224</v>
      </c>
      <c r="N11" s="31">
        <f>IF(M11="","",M11/$E$9)</f>
        <v>0.44800000000000001</v>
      </c>
      <c r="O11" s="31">
        <f>IF(M11="","",M11/$K$9)</f>
        <v>1</v>
      </c>
      <c r="P11" s="41" t="s">
        <v>113</v>
      </c>
      <c r="Q11" s="37" t="s">
        <v>78</v>
      </c>
      <c r="R11" s="37" t="s">
        <v>55</v>
      </c>
    </row>
    <row r="12" spans="1:21" s="32" customFormat="1" ht="12.95" customHeight="1" x14ac:dyDescent="0.2">
      <c r="A12" s="28">
        <v>6</v>
      </c>
      <c r="B12" s="51" t="s">
        <v>12</v>
      </c>
      <c r="C12" s="34" t="s">
        <v>95</v>
      </c>
      <c r="D12" s="34" t="s">
        <v>111</v>
      </c>
      <c r="E12" s="61" t="s">
        <v>99</v>
      </c>
      <c r="F12" s="35"/>
      <c r="G12" s="36"/>
      <c r="H12" s="36"/>
      <c r="I12" s="36"/>
      <c r="J12" s="38" t="s">
        <v>55</v>
      </c>
      <c r="K12" s="46" t="s">
        <v>79</v>
      </c>
      <c r="L12" s="38" t="s">
        <v>82</v>
      </c>
      <c r="M12" s="63">
        <v>36</v>
      </c>
      <c r="N12" s="31">
        <f>IF(M12="","",M12/$E$9)</f>
        <v>7.1999999999999995E-2</v>
      </c>
      <c r="O12" s="31">
        <f>IF(M12="","",M12/$K$9)</f>
        <v>0.16071428571428573</v>
      </c>
      <c r="P12" s="41" t="str">
        <f>IF(M12="","",IF($K$9=M12,$L$9,IF(M12&gt;=$H$9,"призер","участник")))</f>
        <v>участник</v>
      </c>
      <c r="Q12" s="37" t="s">
        <v>78</v>
      </c>
      <c r="R12" s="37" t="s">
        <v>55</v>
      </c>
    </row>
    <row r="13" spans="1:21" x14ac:dyDescent="0.25">
      <c r="A13" s="28">
        <v>4</v>
      </c>
      <c r="B13" s="51" t="s">
        <v>12</v>
      </c>
      <c r="C13" s="64" t="s">
        <v>110</v>
      </c>
      <c r="D13" s="47" t="s">
        <v>108</v>
      </c>
      <c r="E13" s="61" t="s">
        <v>92</v>
      </c>
      <c r="F13" s="35"/>
      <c r="G13" s="36"/>
      <c r="H13" s="36"/>
      <c r="I13" s="36"/>
      <c r="J13" s="38" t="s">
        <v>55</v>
      </c>
      <c r="K13" s="38" t="s">
        <v>79</v>
      </c>
      <c r="L13" s="38" t="s">
        <v>80</v>
      </c>
      <c r="M13" s="63">
        <v>5</v>
      </c>
      <c r="N13" s="31">
        <f>IF(M13="","",M13/$E$9)</f>
        <v>0.01</v>
      </c>
      <c r="O13" s="31">
        <f>IF(M13="","",M13/$K$9)</f>
        <v>2.2321428571428572E-2</v>
      </c>
      <c r="P13" s="41" t="str">
        <f>IF(M13="","",IF($K$9=M13,$L$9,IF(M13&gt;=$H$9,"призер","участник")))</f>
        <v>участник</v>
      </c>
      <c r="Q13" s="37" t="s">
        <v>78</v>
      </c>
      <c r="R13" s="37" t="s">
        <v>55</v>
      </c>
    </row>
    <row r="14" spans="1:21" x14ac:dyDescent="0.25">
      <c r="A14" s="28">
        <v>1</v>
      </c>
      <c r="B14" s="51" t="s">
        <v>12</v>
      </c>
      <c r="C14" s="60" t="s">
        <v>98</v>
      </c>
      <c r="D14" s="34" t="s">
        <v>99</v>
      </c>
      <c r="E14" s="61" t="s">
        <v>99</v>
      </c>
      <c r="F14" s="35"/>
      <c r="G14" s="36"/>
      <c r="H14" s="36"/>
      <c r="I14" s="38"/>
      <c r="J14" s="38" t="s">
        <v>55</v>
      </c>
      <c r="K14" s="46" t="s">
        <v>60</v>
      </c>
      <c r="L14" s="38" t="s">
        <v>64</v>
      </c>
      <c r="M14" s="40">
        <v>0</v>
      </c>
      <c r="N14" s="31">
        <f>IF(M14="","",M14/$E$9)</f>
        <v>0</v>
      </c>
      <c r="O14" s="31">
        <f>IF(M14="","",M14/$K$9)</f>
        <v>0</v>
      </c>
      <c r="P14" s="41" t="str">
        <f>IF(M14="","",IF($K$9=M14,$L$9,IF(M14&gt;=$H$9,"призер","участник")))</f>
        <v>участник</v>
      </c>
      <c r="Q14" s="37" t="s">
        <v>58</v>
      </c>
      <c r="R14" s="37" t="s">
        <v>55</v>
      </c>
    </row>
    <row r="15" spans="1:21" x14ac:dyDescent="0.25">
      <c r="A15" s="28">
        <v>2</v>
      </c>
      <c r="B15" s="51" t="s">
        <v>12</v>
      </c>
      <c r="C15" s="60" t="s">
        <v>109</v>
      </c>
      <c r="D15" s="34" t="s">
        <v>98</v>
      </c>
      <c r="E15" s="61" t="s">
        <v>97</v>
      </c>
      <c r="F15" s="35"/>
      <c r="G15" s="36"/>
      <c r="H15" s="36"/>
      <c r="I15" s="38"/>
      <c r="J15" s="38" t="s">
        <v>55</v>
      </c>
      <c r="K15" s="38" t="s">
        <v>60</v>
      </c>
      <c r="L15" s="38" t="s">
        <v>63</v>
      </c>
      <c r="M15" s="40">
        <v>0</v>
      </c>
      <c r="N15" s="31">
        <f>IF(M15="","",M15/$E$9)</f>
        <v>0</v>
      </c>
      <c r="O15" s="31">
        <f>IF(M15="","",M15/$K$9)</f>
        <v>0</v>
      </c>
      <c r="P15" s="41" t="str">
        <f>IF(M15="","",IF($K$9=M15,$L$9,IF(M15&gt;=$H$9,"призер","участник")))</f>
        <v>участник</v>
      </c>
      <c r="Q15" s="37" t="s">
        <v>58</v>
      </c>
      <c r="R15" s="37" t="s">
        <v>55</v>
      </c>
    </row>
    <row r="16" spans="1:21" x14ac:dyDescent="0.25">
      <c r="A16" s="28">
        <v>3</v>
      </c>
      <c r="B16" s="51" t="s">
        <v>12</v>
      </c>
      <c r="C16" s="62" t="s">
        <v>91</v>
      </c>
      <c r="D16" s="34" t="s">
        <v>104</v>
      </c>
      <c r="E16" s="61" t="s">
        <v>91</v>
      </c>
      <c r="F16" s="35"/>
      <c r="G16" s="36"/>
      <c r="H16" s="36"/>
      <c r="I16" s="38"/>
      <c r="J16" s="38" t="s">
        <v>55</v>
      </c>
      <c r="K16" s="38" t="s">
        <v>61</v>
      </c>
      <c r="L16" s="38" t="s">
        <v>62</v>
      </c>
      <c r="M16" s="40">
        <v>0</v>
      </c>
      <c r="N16" s="31">
        <f>IF(M16="","",M16/$E$9)</f>
        <v>0</v>
      </c>
      <c r="O16" s="31">
        <f>IF(M16="","",M16/$K$9)</f>
        <v>0</v>
      </c>
      <c r="P16" s="41" t="str">
        <f>IF(M16="","",IF($K$9=M16,$L$9,IF(M16&gt;=$H$9,"призер","участник")))</f>
        <v>участник</v>
      </c>
      <c r="Q16" s="37" t="s">
        <v>58</v>
      </c>
      <c r="R16" s="37" t="s">
        <v>55</v>
      </c>
    </row>
    <row r="17" spans="1:18" x14ac:dyDescent="0.25">
      <c r="A17" s="28">
        <v>5</v>
      </c>
      <c r="B17" s="51" t="s">
        <v>12</v>
      </c>
      <c r="C17" s="64" t="s">
        <v>96</v>
      </c>
      <c r="D17" s="34" t="s">
        <v>112</v>
      </c>
      <c r="E17" s="61" t="s">
        <v>96</v>
      </c>
      <c r="F17" s="35"/>
      <c r="G17" s="36"/>
      <c r="H17" s="36"/>
      <c r="I17" s="36"/>
      <c r="J17" s="38" t="s">
        <v>55</v>
      </c>
      <c r="K17" s="38" t="s">
        <v>79</v>
      </c>
      <c r="L17" s="38" t="s">
        <v>81</v>
      </c>
      <c r="M17" s="63">
        <v>0</v>
      </c>
      <c r="N17" s="31">
        <f>IF(M17="","",M17/$E$9)</f>
        <v>0</v>
      </c>
      <c r="O17" s="31">
        <f>IF(M17="","",M17/$K$9)</f>
        <v>0</v>
      </c>
      <c r="P17" s="41" t="str">
        <f>IF(M17="","",IF($K$9=M17,$L$9,IF(M17&gt;=$H$9,"призер","участник")))</f>
        <v>участник</v>
      </c>
      <c r="Q17" s="37" t="s">
        <v>78</v>
      </c>
      <c r="R17" s="37" t="s">
        <v>55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>IF(M18="","",M18/$E$9)</f>
        <v/>
      </c>
      <c r="O18" s="31" t="str">
        <f>IF(M18="","",M18/$K$9)</f>
        <v/>
      </c>
      <c r="P18" s="41" t="str">
        <f>IF(M18="","",IF($K$9=M18,$L$9,IF(M18&gt;=$H$9,"призер","участник")))</f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>IF(M19="","",M19/$E$9)</f>
        <v/>
      </c>
      <c r="O19" s="31" t="str">
        <f>IF(M19="","",M19/$K$9)</f>
        <v/>
      </c>
      <c r="P19" s="41" t="str">
        <f>IF(M19="","",IF($K$9=M19,$L$9,IF(M19&gt;=$H$9,"призер","участник")))</f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>IF(M20="","",M20/$E$9)</f>
        <v/>
      </c>
      <c r="O20" s="31" t="str">
        <f>IF(M20="","",M20/$K$9)</f>
        <v/>
      </c>
      <c r="P20" s="41" t="str">
        <f>IF(M20="","",IF($K$9=M20,$L$9,IF(M20&gt;=$H$9,"призер","участник")))</f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>IF(M21="","",M21/$E$9)</f>
        <v/>
      </c>
      <c r="O21" s="31" t="str">
        <f>IF(M21="","",M21/$K$9)</f>
        <v/>
      </c>
      <c r="P21" s="41" t="str">
        <f>IF(M21="","",IF($K$9=M21,$L$9,IF(M21&gt;=$H$9,"призер","участник")))</f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>IF(M22="","",M22/$E$9)</f>
        <v/>
      </c>
      <c r="O22" s="31" t="str">
        <f>IF(M22="","",M22/$K$9)</f>
        <v/>
      </c>
      <c r="P22" s="41" t="str">
        <f>IF(M22="","",IF($K$9=M22,$L$9,IF(M22&gt;=$H$9,"призер","участник")))</f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>IF(M23="","",M23/$E$9)</f>
        <v/>
      </c>
      <c r="O23" s="31" t="str">
        <f>IF(M23="","",M23/$K$9)</f>
        <v/>
      </c>
      <c r="P23" s="41" t="str">
        <f>IF(M23="","",IF($K$9=M23,$L$9,IF(M23&gt;=$H$9,"призер","участник")))</f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>IF(M24="","",M24/$E$9)</f>
        <v/>
      </c>
      <c r="O24" s="31" t="str">
        <f>IF(M24="","",M24/$K$9)</f>
        <v/>
      </c>
      <c r="P24" s="41" t="str">
        <f>IF(M24="","",IF($K$9=M24,$L$9,IF(M24&gt;=$H$9,"призер","участник")))</f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>IF(M25="","",M25/$E$9)</f>
        <v/>
      </c>
      <c r="O25" s="31" t="str">
        <f>IF(M25="","",M25/$K$9)</f>
        <v/>
      </c>
      <c r="P25" s="41" t="str">
        <f>IF(M25="","",IF($K$9=M25,$L$9,IF(M25&gt;=$H$9,"призер","участник")))</f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>IF(M26="","",M26/$E$9)</f>
        <v/>
      </c>
      <c r="O26" s="31" t="str">
        <f>IF(M26="","",M26/$K$9)</f>
        <v/>
      </c>
      <c r="P26" s="41" t="str">
        <f>IF(M26="","",IF($K$9=M26,$L$9,IF(M26&gt;=$H$9,"призер","участник")))</f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>IF(M27="","",M27/$E$9)</f>
        <v/>
      </c>
      <c r="O27" s="31" t="str">
        <f>IF(M27="","",M27/$K$9)</f>
        <v/>
      </c>
      <c r="P27" s="41" t="str">
        <f>IF(M27="","",IF($K$9=M27,$L$9,IF(M27&gt;=$H$9,"призер","участник")))</f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>IF(M28="","",M28/$E$9)</f>
        <v/>
      </c>
      <c r="O28" s="31" t="str">
        <f>IF(M28="","",M28/$K$9)</f>
        <v/>
      </c>
      <c r="P28" s="41" t="str">
        <f>IF(M28="","",IF($K$9=M28,$L$9,IF(M28&gt;=$H$9,"призер","участник")))</f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>IF(M29="","",M29/$E$9)</f>
        <v/>
      </c>
      <c r="O29" s="31" t="str">
        <f>IF(M29="","",M29/$K$9)</f>
        <v/>
      </c>
      <c r="P29" s="41" t="str">
        <f>IF(M29="","",IF($K$9=M29,$L$9,IF(M29&gt;=$H$9,"призер","участник")))</f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>IF(M30="","",M30/$E$9)</f>
        <v/>
      </c>
      <c r="O30" s="31" t="str">
        <f>IF(M30="","",M30/$K$9)</f>
        <v/>
      </c>
      <c r="P30" s="41" t="str">
        <f>IF(M30="","",IF($K$9=M30,$L$9,IF(M30&gt;=$H$9,"призер","участник")))</f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>IF(M31="","",M31/$E$9)</f>
        <v/>
      </c>
      <c r="O31" s="31" t="str">
        <f>IF(M31="","",M31/$K$9)</f>
        <v/>
      </c>
      <c r="P31" s="41" t="str">
        <f>IF(M31="","",IF($K$9=M31,$L$9,IF(M31&gt;=$H$9,"призер","участник")))</f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>IF(M32="","",M32/$E$9)</f>
        <v/>
      </c>
      <c r="O32" s="31" t="str">
        <f>IF(M32="","",M32/$K$9)</f>
        <v/>
      </c>
      <c r="P32" s="41" t="str">
        <f>IF(M32="","",IF($K$9=M32,$L$9,IF(M32&gt;=$H$9,"призер","участник")))</f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>IF(M33="","",M33/$E$9)</f>
        <v/>
      </c>
      <c r="O33" s="31" t="str">
        <f>IF(M33="","",M33/$K$9)</f>
        <v/>
      </c>
      <c r="P33" s="41" t="str">
        <f>IF(M33="","",IF($K$9=M33,$L$9,IF(M33&gt;=$H$9,"призер","участник")))</f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>IF(M34="","",M34/$E$9)</f>
        <v/>
      </c>
      <c r="O34" s="31" t="str">
        <f>IF(M34="","",M34/$K$9)</f>
        <v/>
      </c>
      <c r="P34" s="41" t="str">
        <f>IF(M34="","",IF($K$9=M34,$L$9,IF(M34&gt;=$H$9,"призер","участник")))</f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>IF(M35="","",M35/$E$9)</f>
        <v/>
      </c>
      <c r="O35" s="31" t="str">
        <f>IF(M35="","",M35/$K$9)</f>
        <v/>
      </c>
      <c r="P35" s="41" t="str">
        <f>IF(M35="","",IF($K$9=M35,$L$9,IF(M35&gt;=$H$9,"призер","участник")))</f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>IF(M36="","",M36/$E$9)</f>
        <v/>
      </c>
      <c r="O36" s="31" t="str">
        <f>IF(M36="","",M36/$K$9)</f>
        <v/>
      </c>
      <c r="P36" s="41" t="str">
        <f>IF(M36="","",IF($K$9=M36,$L$9,IF(M36&gt;=$H$9,"призер","участник")))</f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>IF(M37="","",M37/$E$9)</f>
        <v/>
      </c>
      <c r="O37" s="31" t="str">
        <f>IF(M37="","",M37/$K$9)</f>
        <v/>
      </c>
      <c r="P37" s="41" t="str">
        <f>IF(M37="","",IF($K$9=M37,$L$9,IF(M37&gt;=$H$9,"призер","участник")))</f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>IF(M38="","",M38/$E$9)</f>
        <v/>
      </c>
      <c r="O38" s="31" t="str">
        <f>IF(M38="","",M38/$K$9)</f>
        <v/>
      </c>
      <c r="P38" s="41" t="str">
        <f>IF(M38="","",IF($K$9=M38,$L$9,IF(M38&gt;=$H$9,"призер","участник")))</f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>IF(M39="","",M39/$E$9)</f>
        <v/>
      </c>
      <c r="O39" s="31" t="str">
        <f>IF(M39="","",M39/$K$9)</f>
        <v/>
      </c>
      <c r="P39" s="41" t="str">
        <f>IF(M39="","",IF($K$9=M39,$L$9,IF(M39&gt;=$H$9,"призер","участник")))</f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>IF(M40="","",M40/$E$9)</f>
        <v/>
      </c>
      <c r="O40" s="31" t="str">
        <f>IF(M40="","",M40/$K$9)</f>
        <v/>
      </c>
      <c r="P40" s="41" t="str">
        <f>IF(M40="","",IF($K$9=M40,$L$9,IF(M40&gt;=$H$9,"призер","участник")))</f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>IF(M41="","",M41/$E$9)</f>
        <v/>
      </c>
      <c r="O41" s="31" t="str">
        <f>IF(M41="","",M41/$K$9)</f>
        <v/>
      </c>
      <c r="P41" s="41" t="str">
        <f>IF(M41="","",IF($K$9=M41,$L$9,IF(M41&gt;=$H$9,"призер","участник")))</f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>IF(M42="","",M42/$E$9)</f>
        <v/>
      </c>
      <c r="O42" s="31" t="str">
        <f>IF(M42="","",M42/$K$9)</f>
        <v/>
      </c>
      <c r="P42" s="41" t="str">
        <f>IF(M42="","",IF($K$9=M42,$L$9,IF(M42&gt;=$H$9,"призер","участник")))</f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>IF(M43="","",M43/$E$9)</f>
        <v/>
      </c>
      <c r="O43" s="31" t="str">
        <f>IF(M43="","",M43/$K$9)</f>
        <v/>
      </c>
      <c r="P43" s="41" t="str">
        <f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>IF(M44="","",M44/$E$9)</f>
        <v/>
      </c>
      <c r="O44" s="31" t="str">
        <f>IF(M44="","",M44/$K$9)</f>
        <v/>
      </c>
      <c r="P44" s="41" t="str">
        <f>IF(M44="","",IF($K$9=M44,$L$9,IF(M44&gt;=$H$9,"призер","участник")))</f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>IF(M45="","",M45/$E$9)</f>
        <v/>
      </c>
      <c r="O45" s="31" t="str">
        <f>IF(M45="","",M45/$K$9)</f>
        <v/>
      </c>
      <c r="P45" s="41" t="str">
        <f>IF(M45="","",IF($K$9=M45,$L$9,IF(M45&gt;=$H$9,"призер","участник")))</f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>IF(M46="","",M46/$E$9)</f>
        <v/>
      </c>
      <c r="O46" s="31" t="str">
        <f>IF(M46="","",M46/$K$9)</f>
        <v/>
      </c>
      <c r="P46" s="41" t="str">
        <f>IF(M46="","",IF($K$9=M46,$L$9,IF(M46&gt;=$H$9,"призер","участник")))</f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>IF(M47="","",M47/$E$9)</f>
        <v/>
      </c>
      <c r="O47" s="31" t="str">
        <f>IF(M47="","",M47/$K$9)</f>
        <v/>
      </c>
      <c r="P47" s="41" t="str">
        <f>IF(M47="","",IF($K$9=M47,$L$9,IF(M47&gt;=$H$9,"призер","участник")))</f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>IF(M48="","",M48/$E$9)</f>
        <v/>
      </c>
      <c r="O48" s="31" t="str">
        <f>IF(M48="","",M48/$K$9)</f>
        <v/>
      </c>
      <c r="P48" s="41" t="str">
        <f>IF(M48="","",IF($K$9=M48,$L$9,IF(M48&gt;=$H$9,"призер","участник")))</f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>IF(M49="","",M49/$E$9)</f>
        <v/>
      </c>
      <c r="O49" s="31" t="str">
        <f>IF(M49="","",M49/$K$9)</f>
        <v/>
      </c>
      <c r="P49" s="41" t="str">
        <f>IF(M49="","",IF($K$9=M49,$L$9,IF(M49&gt;=$H$9,"призер","участник")))</f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>IF(M50="","",M50/$E$9)</f>
        <v/>
      </c>
      <c r="O50" s="31" t="str">
        <f>IF(M50="","",M50/$K$9)</f>
        <v/>
      </c>
      <c r="P50" s="41" t="str">
        <f>IF(M50="","",IF($K$9=M50,$L$9,IF(M50&gt;=$H$9,"призер","участник")))</f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>IF(M51="","",M51/$E$9)</f>
        <v/>
      </c>
      <c r="O51" s="31" t="str">
        <f>IF(M51="","",M51/$K$9)</f>
        <v/>
      </c>
      <c r="P51" s="41" t="str">
        <f>IF(M51="","",IF($K$9=M51,$L$9,IF(M51&gt;=$H$9,"призер","участник")))</f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>IF(M52="","",M52/$E$9)</f>
        <v/>
      </c>
      <c r="O52" s="31" t="str">
        <f>IF(M52="","",M52/$K$9)</f>
        <v/>
      </c>
      <c r="P52" s="41" t="str">
        <f>IF(M52="","",IF($K$9=M52,$L$9,IF(M52&gt;=$H$9,"призер","участник")))</f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>IF(M53="","",M53/$E$9)</f>
        <v/>
      </c>
      <c r="O53" s="31" t="str">
        <f>IF(M53="","",M53/$K$9)</f>
        <v/>
      </c>
      <c r="P53" s="41" t="str">
        <f>IF(M53="","",IF($K$9=M53,$L$9,IF(M53&gt;=$H$9,"призер","участник")))</f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>IF(M54="","",M54/$E$9)</f>
        <v/>
      </c>
      <c r="O54" s="31" t="str">
        <f>IF(M54="","",M54/$K$9)</f>
        <v/>
      </c>
      <c r="P54" s="41" t="str">
        <f>IF(M54="","",IF($K$9=M54,$L$9,IF(M54&gt;=$H$9,"призер","участник")))</f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>IF(M55="","",M55/$E$9)</f>
        <v/>
      </c>
      <c r="O55" s="31" t="str">
        <f>IF(M55="","",M55/$K$9)</f>
        <v/>
      </c>
      <c r="P55" s="41" t="str">
        <f>IF(M55="","",IF($K$9=M55,$L$9,IF(M55&gt;=$H$9,"призер","участник")))</f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>IF(M56="","",M56/$E$9)</f>
        <v/>
      </c>
      <c r="O56" s="31" t="str">
        <f>IF(M56="","",M56/$K$9)</f>
        <v/>
      </c>
      <c r="P56" s="41" t="str">
        <f>IF(M56="","",IF($K$9=M56,$L$9,IF(M56&gt;=$H$9,"призер","участник")))</f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>IF(M57="","",M57/$E$9)</f>
        <v/>
      </c>
      <c r="O57" s="31" t="str">
        <f>IF(M57="","",M57/$K$9)</f>
        <v/>
      </c>
      <c r="P57" s="41" t="str">
        <f>IF(M57="","",IF($K$9=M57,$L$9,IF(M57&gt;=$H$9,"призер","участник")))</f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>IF(M58="","",M58/$E$9)</f>
        <v/>
      </c>
      <c r="O58" s="31" t="str">
        <f>IF(M58="","",M58/$K$9)</f>
        <v/>
      </c>
      <c r="P58" s="41" t="str">
        <f>IF(M58="","",IF($K$9=M58,$L$9,IF(M58&gt;=$H$9,"призер","участник")))</f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>IF(M59="","",M59/$E$9)</f>
        <v/>
      </c>
      <c r="O59" s="31" t="str">
        <f>IF(M59="","",M59/$K$9)</f>
        <v/>
      </c>
      <c r="P59" s="41" t="str">
        <f>IF(M59="","",IF($K$9=M59,$L$9,IF(M59&gt;=$H$9,"призер","участник")))</f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>IF(M60="","",M60/$E$9)</f>
        <v/>
      </c>
      <c r="O60" s="31" t="str">
        <f>IF(M60="","",M60/$K$9)</f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B10:F10 C11:F11 C16:D16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topLeftCell="D1" zoomScaleNormal="100" workbookViewId="0">
      <selection activeCell="F11" sqref="F11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ht="32.25" customHeight="1" x14ac:dyDescent="0.25">
      <c r="B2" s="11"/>
      <c r="C2" s="68" t="s">
        <v>90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32</v>
      </c>
      <c r="R2" s="13">
        <f>COUNTA(M11:M60)</f>
        <v>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49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4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45953</v>
      </c>
      <c r="F8" s="17"/>
      <c r="Q8" s="22" t="s">
        <v>31</v>
      </c>
      <c r="R8" s="21">
        <f>(R4+R5)/R2</f>
        <v>0</v>
      </c>
    </row>
    <row r="9" spans="1:21" x14ac:dyDescent="0.25">
      <c r="C9" s="69" t="s">
        <v>24</v>
      </c>
      <c r="D9" s="69"/>
      <c r="E9" s="14">
        <v>500</v>
      </c>
      <c r="G9" s="18" t="s">
        <v>47</v>
      </c>
      <c r="H9" s="56">
        <f>E9/2</f>
        <v>250</v>
      </c>
      <c r="J9" s="23" t="s">
        <v>13</v>
      </c>
      <c r="K9" s="24">
        <f>MAX(M11:M60)</f>
        <v>100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1" t="s">
        <v>12</v>
      </c>
      <c r="C11" s="34" t="s">
        <v>100</v>
      </c>
      <c r="D11" s="34" t="s">
        <v>93</v>
      </c>
      <c r="E11" s="34" t="s">
        <v>92</v>
      </c>
      <c r="F11" s="70"/>
      <c r="G11" s="36"/>
      <c r="H11" s="36"/>
      <c r="I11" s="38"/>
      <c r="J11" s="37" t="s">
        <v>55</v>
      </c>
      <c r="K11" s="38" t="s">
        <v>84</v>
      </c>
      <c r="L11" s="36" t="s">
        <v>88</v>
      </c>
      <c r="M11" s="40">
        <v>100</v>
      </c>
      <c r="N11" s="31">
        <f>IF(M11="","",M11/$E$9)</f>
        <v>0.2</v>
      </c>
      <c r="O11" s="31">
        <f>IF(M11="","",M11/$K$9)</f>
        <v>1</v>
      </c>
      <c r="P11" s="41" t="str">
        <f>IF(M11="","",IF($K$9=M11,$L$9,IF(M11&gt;=$H$9,"призер","участник")))</f>
        <v>участник</v>
      </c>
      <c r="Q11" s="37" t="s">
        <v>78</v>
      </c>
      <c r="R11" s="37" t="s">
        <v>55</v>
      </c>
    </row>
    <row r="12" spans="1:21" s="32" customFormat="1" ht="12.95" customHeight="1" x14ac:dyDescent="0.2">
      <c r="A12" s="28">
        <v>1</v>
      </c>
      <c r="B12" s="51" t="s">
        <v>12</v>
      </c>
      <c r="C12" s="34" t="s">
        <v>91</v>
      </c>
      <c r="D12" s="34" t="s">
        <v>105</v>
      </c>
      <c r="E12" s="34" t="s">
        <v>99</v>
      </c>
      <c r="F12" s="71"/>
      <c r="G12" s="36"/>
      <c r="H12" s="36"/>
      <c r="I12" s="38"/>
      <c r="J12" s="37" t="s">
        <v>55</v>
      </c>
      <c r="K12" s="38" t="s">
        <v>84</v>
      </c>
      <c r="L12" s="36" t="s">
        <v>85</v>
      </c>
      <c r="M12" s="40">
        <v>0</v>
      </c>
      <c r="N12" s="31">
        <f>IF(M12="","",M12/$E$9)</f>
        <v>0</v>
      </c>
      <c r="O12" s="31">
        <f>IF(M12="","",M12/$K$9)</f>
        <v>0</v>
      </c>
      <c r="P12" s="41" t="str">
        <f>IF(M12="","",IF($K$9=M12,$L$9,IF(M12&gt;=$H$9,"призер","участник")))</f>
        <v>участник</v>
      </c>
      <c r="Q12" s="37" t="s">
        <v>78</v>
      </c>
      <c r="R12" s="37" t="s">
        <v>55</v>
      </c>
    </row>
    <row r="13" spans="1:21" x14ac:dyDescent="0.25">
      <c r="A13" s="28">
        <v>2</v>
      </c>
      <c r="B13" s="51" t="s">
        <v>12</v>
      </c>
      <c r="C13" s="34" t="s">
        <v>91</v>
      </c>
      <c r="D13" s="34" t="s">
        <v>92</v>
      </c>
      <c r="E13" s="34" t="s">
        <v>98</v>
      </c>
      <c r="F13" s="65"/>
      <c r="G13" s="36"/>
      <c r="H13" s="36"/>
      <c r="I13" s="38"/>
      <c r="J13" s="37" t="s">
        <v>55</v>
      </c>
      <c r="K13" s="38" t="s">
        <v>84</v>
      </c>
      <c r="L13" s="36" t="s">
        <v>86</v>
      </c>
      <c r="M13" s="40">
        <v>0</v>
      </c>
      <c r="N13" s="31">
        <f>IF(M13="","",M13/$E$9)</f>
        <v>0</v>
      </c>
      <c r="O13" s="31">
        <f>IF(M13="","",M13/$K$9)</f>
        <v>0</v>
      </c>
      <c r="P13" s="41" t="str">
        <f>IF(M13="","",IF($K$9=M13,$L$9,IF(M13&gt;=$H$9,"призер","участник")))</f>
        <v>участник</v>
      </c>
      <c r="Q13" s="37" t="s">
        <v>78</v>
      </c>
      <c r="R13" s="37" t="s">
        <v>55</v>
      </c>
    </row>
    <row r="14" spans="1:21" x14ac:dyDescent="0.25">
      <c r="A14" s="28">
        <v>3</v>
      </c>
      <c r="B14" s="51" t="s">
        <v>12</v>
      </c>
      <c r="C14" s="34" t="s">
        <v>93</v>
      </c>
      <c r="D14" s="34" t="s">
        <v>112</v>
      </c>
      <c r="E14" s="34" t="s">
        <v>92</v>
      </c>
      <c r="F14" s="66"/>
      <c r="G14" s="36"/>
      <c r="H14" s="36"/>
      <c r="I14" s="38"/>
      <c r="J14" s="37" t="s">
        <v>55</v>
      </c>
      <c r="K14" s="46" t="s">
        <v>84</v>
      </c>
      <c r="L14" s="36" t="s">
        <v>87</v>
      </c>
      <c r="M14" s="40">
        <v>0</v>
      </c>
      <c r="N14" s="31">
        <f>IF(M14="","",M14/$E$9)</f>
        <v>0</v>
      </c>
      <c r="O14" s="31">
        <f>IF(M14="","",M14/$K$9)</f>
        <v>0</v>
      </c>
      <c r="P14" s="41" t="str">
        <f>IF(M14="","",IF($K$9=M14,$L$9,IF(M14&gt;=$H$9,"призер","участник")))</f>
        <v>участник</v>
      </c>
      <c r="Q14" s="37" t="s">
        <v>78</v>
      </c>
      <c r="R14" s="37" t="s">
        <v>55</v>
      </c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>IF(M15="","",M15/$E$9)</f>
        <v/>
      </c>
      <c r="O15" s="31" t="str">
        <f>IF(M15="","",M15/$K$9)</f>
        <v/>
      </c>
      <c r="P15" s="41" t="str">
        <f>IF(M15="","",IF($K$9=M15,$L$9,IF(M15&gt;=$H$9,"призер","участник")))</f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>IF(M16="","",M16/$E$9)</f>
        <v/>
      </c>
      <c r="O16" s="31" t="str">
        <f>IF(M16="","",M16/$K$9)</f>
        <v/>
      </c>
      <c r="P16" s="41" t="str">
        <f>IF(M16="","",IF($K$9=M16,$L$9,IF(M16&gt;=$H$9,"призер","участник")))</f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>IF(M17="","",M17/$E$9)</f>
        <v/>
      </c>
      <c r="O17" s="31" t="str">
        <f>IF(M17="","",M17/$K$9)</f>
        <v/>
      </c>
      <c r="P17" s="41" t="str">
        <f>IF(M17="","",IF($K$9=M17,$L$9,IF(M17&gt;=$H$9,"призер","участник")))</f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>IF(M18="","",M18/$E$9)</f>
        <v/>
      </c>
      <c r="O18" s="31" t="str">
        <f>IF(M18="","",M18/$K$9)</f>
        <v/>
      </c>
      <c r="P18" s="41" t="str">
        <f>IF(M18="","",IF($K$9=M18,$L$9,IF(M18&gt;=$H$9,"призер","участник")))</f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>IF(M19="","",M19/$E$9)</f>
        <v/>
      </c>
      <c r="O19" s="31" t="str">
        <f>IF(M19="","",M19/$K$9)</f>
        <v/>
      </c>
      <c r="P19" s="41" t="str">
        <f>IF(M19="","",IF($K$9=M19,$L$9,IF(M19&gt;=$H$9,"призер","участник")))</f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>IF(M20="","",M20/$E$9)</f>
        <v/>
      </c>
      <c r="O20" s="31" t="str">
        <f>IF(M20="","",M20/$K$9)</f>
        <v/>
      </c>
      <c r="P20" s="41" t="str">
        <f>IF(M20="","",IF($K$9=M20,$L$9,IF(M20&gt;=$H$9,"призер","участник")))</f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>IF(M21="","",M21/$E$9)</f>
        <v/>
      </c>
      <c r="O21" s="31" t="str">
        <f>IF(M21="","",M21/$K$9)</f>
        <v/>
      </c>
      <c r="P21" s="41" t="str">
        <f>IF(M21="","",IF($K$9=M21,$L$9,IF(M21&gt;=$H$9,"призер","участник")))</f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>IF(M22="","",M22/$E$9)</f>
        <v/>
      </c>
      <c r="O22" s="31" t="str">
        <f>IF(M22="","",M22/$K$9)</f>
        <v/>
      </c>
      <c r="P22" s="41" t="str">
        <f>IF(M22="","",IF($K$9=M22,$L$9,IF(M22&gt;=$H$9,"призер","участник")))</f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>IF(M23="","",M23/$E$9)</f>
        <v/>
      </c>
      <c r="O23" s="31" t="str">
        <f>IF(M23="","",M23/$K$9)</f>
        <v/>
      </c>
      <c r="P23" s="41" t="str">
        <f>IF(M23="","",IF($K$9=M23,$L$9,IF(M23&gt;=$H$9,"призер","участник")))</f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>IF(M24="","",M24/$E$9)</f>
        <v/>
      </c>
      <c r="O24" s="31" t="str">
        <f>IF(M24="","",M24/$K$9)</f>
        <v/>
      </c>
      <c r="P24" s="41" t="str">
        <f>IF(M24="","",IF($K$9=M24,$L$9,IF(M24&gt;=$H$9,"призер","участник")))</f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>IF(M25="","",M25/$E$9)</f>
        <v/>
      </c>
      <c r="O25" s="31" t="str">
        <f>IF(M25="","",M25/$K$9)</f>
        <v/>
      </c>
      <c r="P25" s="41" t="str">
        <f>IF(M25="","",IF($K$9=M25,$L$9,IF(M25&gt;=$H$9,"призер","участник")))</f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>IF(M26="","",M26/$E$9)</f>
        <v/>
      </c>
      <c r="O26" s="31" t="str">
        <f>IF(M26="","",M26/$K$9)</f>
        <v/>
      </c>
      <c r="P26" s="41" t="str">
        <f>IF(M26="","",IF($K$9=M26,$L$9,IF(M26&gt;=$H$9,"призер","участник")))</f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>IF(M27="","",M27/$E$9)</f>
        <v/>
      </c>
      <c r="O27" s="31" t="str">
        <f>IF(M27="","",M27/$K$9)</f>
        <v/>
      </c>
      <c r="P27" s="41" t="str">
        <f>IF(M27="","",IF($K$9=M27,$L$9,IF(M27&gt;=$H$9,"призер","участник")))</f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>IF(M28="","",M28/$E$9)</f>
        <v/>
      </c>
      <c r="O28" s="31" t="str">
        <f>IF(M28="","",M28/$K$9)</f>
        <v/>
      </c>
      <c r="P28" s="41" t="str">
        <f>IF(M28="","",IF($K$9=M28,$L$9,IF(M28&gt;=$H$9,"призер","участник")))</f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>IF(M29="","",M29/$E$9)</f>
        <v/>
      </c>
      <c r="O29" s="31" t="str">
        <f>IF(M29="","",M29/$K$9)</f>
        <v/>
      </c>
      <c r="P29" s="41" t="str">
        <f>IF(M29="","",IF($K$9=M29,$L$9,IF(M29&gt;=$H$9,"призер","участник")))</f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>IF(M30="","",M30/$E$9)</f>
        <v/>
      </c>
      <c r="O30" s="31" t="str">
        <f>IF(M30="","",M30/$K$9)</f>
        <v/>
      </c>
      <c r="P30" s="41" t="str">
        <f>IF(M30="","",IF($K$9=M30,$L$9,IF(M30&gt;=$H$9,"призер","участник")))</f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>IF(M31="","",M31/$E$9)</f>
        <v/>
      </c>
      <c r="O31" s="31" t="str">
        <f>IF(M31="","",M31/$K$9)</f>
        <v/>
      </c>
      <c r="P31" s="41" t="str">
        <f>IF(M31="","",IF($K$9=M31,$L$9,IF(M31&gt;=$H$9,"призер","участник")))</f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>IF(M32="","",M32/$E$9)</f>
        <v/>
      </c>
      <c r="O32" s="31" t="str">
        <f>IF(M32="","",M32/$K$9)</f>
        <v/>
      </c>
      <c r="P32" s="41" t="str">
        <f>IF(M32="","",IF($K$9=M32,$L$9,IF(M32&gt;=$H$9,"призер","участник")))</f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>IF(M33="","",M33/$E$9)</f>
        <v/>
      </c>
      <c r="O33" s="31" t="str">
        <f>IF(M33="","",M33/$K$9)</f>
        <v/>
      </c>
      <c r="P33" s="41" t="str">
        <f>IF(M33="","",IF($K$9=M33,$L$9,IF(M33&gt;=$H$9,"призер","участник")))</f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>IF(M34="","",M34/$E$9)</f>
        <v/>
      </c>
      <c r="O34" s="31" t="str">
        <f>IF(M34="","",M34/$K$9)</f>
        <v/>
      </c>
      <c r="P34" s="41" t="str">
        <f>IF(M34="","",IF($K$9=M34,$L$9,IF(M34&gt;=$H$9,"призер","участник")))</f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>IF(M35="","",M35/$E$9)</f>
        <v/>
      </c>
      <c r="O35" s="31" t="str">
        <f>IF(M35="","",M35/$K$9)</f>
        <v/>
      </c>
      <c r="P35" s="41" t="str">
        <f>IF(M35="","",IF($K$9=M35,$L$9,IF(M35&gt;=$H$9,"призер","участник")))</f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>IF(M36="","",M36/$E$9)</f>
        <v/>
      </c>
      <c r="O36" s="31" t="str">
        <f>IF(M36="","",M36/$K$9)</f>
        <v/>
      </c>
      <c r="P36" s="41" t="str">
        <f>IF(M36="","",IF($K$9=M36,$L$9,IF(M36&gt;=$H$9,"призер","участник")))</f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>IF(M37="","",M37/$E$9)</f>
        <v/>
      </c>
      <c r="O37" s="31" t="str">
        <f>IF(M37="","",M37/$K$9)</f>
        <v/>
      </c>
      <c r="P37" s="41" t="str">
        <f>IF(M37="","",IF($K$9=M37,$L$9,IF(M37&gt;=$H$9,"призер","участник")))</f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>IF(M38="","",M38/$E$9)</f>
        <v/>
      </c>
      <c r="O38" s="31" t="str">
        <f>IF(M38="","",M38/$K$9)</f>
        <v/>
      </c>
      <c r="P38" s="41" t="str">
        <f>IF(M38="","",IF($K$9=M38,$L$9,IF(M38&gt;=$H$9,"призер","участник")))</f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>IF(M39="","",M39/$E$9)</f>
        <v/>
      </c>
      <c r="O39" s="31" t="str">
        <f>IF(M39="","",M39/$K$9)</f>
        <v/>
      </c>
      <c r="P39" s="41" t="str">
        <f>IF(M39="","",IF($K$9=M39,$L$9,IF(M39&gt;=$H$9,"призер","участник")))</f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>IF(M40="","",M40/$E$9)</f>
        <v/>
      </c>
      <c r="O40" s="31" t="str">
        <f>IF(M40="","",M40/$K$9)</f>
        <v/>
      </c>
      <c r="P40" s="41" t="str">
        <f>IF(M40="","",IF($K$9=M40,$L$9,IF(M40&gt;=$H$9,"призер","участник")))</f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>IF(M41="","",M41/$E$9)</f>
        <v/>
      </c>
      <c r="O41" s="31" t="str">
        <f>IF(M41="","",M41/$K$9)</f>
        <v/>
      </c>
      <c r="P41" s="41" t="str">
        <f>IF(M41="","",IF($K$9=M41,$L$9,IF(M41&gt;=$H$9,"призер","участник")))</f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>IF(M42="","",M42/$E$9)</f>
        <v/>
      </c>
      <c r="O42" s="31" t="str">
        <f>IF(M42="","",M42/$K$9)</f>
        <v/>
      </c>
      <c r="P42" s="41" t="str">
        <f>IF(M42="","",IF($K$9=M42,$L$9,IF(M42&gt;=$H$9,"призер","участник")))</f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>IF(M43="","",M43/$E$9)</f>
        <v/>
      </c>
      <c r="O43" s="31" t="str">
        <f>IF(M43="","",M43/$K$9)</f>
        <v/>
      </c>
      <c r="P43" s="41" t="str">
        <f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>IF(M44="","",M44/$E$9)</f>
        <v/>
      </c>
      <c r="O44" s="31" t="str">
        <f>IF(M44="","",M44/$K$9)</f>
        <v/>
      </c>
      <c r="P44" s="41" t="str">
        <f>IF(M44="","",IF($K$9=M44,$L$9,IF(M44&gt;=$H$9,"призер","участник")))</f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>IF(M45="","",M45/$E$9)</f>
        <v/>
      </c>
      <c r="O45" s="31" t="str">
        <f>IF(M45="","",M45/$K$9)</f>
        <v/>
      </c>
      <c r="P45" s="41" t="str">
        <f>IF(M45="","",IF($K$9=M45,$L$9,IF(M45&gt;=$H$9,"призер","участник")))</f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>IF(M46="","",M46/$E$9)</f>
        <v/>
      </c>
      <c r="O46" s="31" t="str">
        <f>IF(M46="","",M46/$K$9)</f>
        <v/>
      </c>
      <c r="P46" s="41" t="str">
        <f>IF(M46="","",IF($K$9=M46,$L$9,IF(M46&gt;=$H$9,"призер","участник")))</f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>IF(M47="","",M47/$E$9)</f>
        <v/>
      </c>
      <c r="O47" s="31" t="str">
        <f>IF(M47="","",M47/$K$9)</f>
        <v/>
      </c>
      <c r="P47" s="41" t="str">
        <f>IF(M47="","",IF($K$9=M47,$L$9,IF(M47&gt;=$H$9,"призер","участник")))</f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>IF(M48="","",M48/$E$9)</f>
        <v/>
      </c>
      <c r="O48" s="31" t="str">
        <f>IF(M48="","",M48/$K$9)</f>
        <v/>
      </c>
      <c r="P48" s="41" t="str">
        <f>IF(M48="","",IF($K$9=M48,$L$9,IF(M48&gt;=$H$9,"призер","участник")))</f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>IF(M49="","",M49/$E$9)</f>
        <v/>
      </c>
      <c r="O49" s="31" t="str">
        <f>IF(M49="","",M49/$K$9)</f>
        <v/>
      </c>
      <c r="P49" s="41" t="str">
        <f>IF(M49="","",IF($K$9=M49,$L$9,IF(M49&gt;=$H$9,"призер","участник")))</f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>IF(M50="","",M50/$E$9)</f>
        <v/>
      </c>
      <c r="O50" s="31" t="str">
        <f>IF(M50="","",M50/$K$9)</f>
        <v/>
      </c>
      <c r="P50" s="41" t="str">
        <f>IF(M50="","",IF($K$9=M50,$L$9,IF(M50&gt;=$H$9,"призер","участник")))</f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>IF(M51="","",M51/$E$9)</f>
        <v/>
      </c>
      <c r="O51" s="31" t="str">
        <f>IF(M51="","",M51/$K$9)</f>
        <v/>
      </c>
      <c r="P51" s="41" t="str">
        <f>IF(M51="","",IF($K$9=M51,$L$9,IF(M51&gt;=$H$9,"призер","участник")))</f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>IF(M52="","",M52/$E$9)</f>
        <v/>
      </c>
      <c r="O52" s="31" t="str">
        <f>IF(M52="","",M52/$K$9)</f>
        <v/>
      </c>
      <c r="P52" s="41" t="str">
        <f>IF(M52="","",IF($K$9=M52,$L$9,IF(M52&gt;=$H$9,"призер","участник")))</f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>IF(M53="","",M53/$E$9)</f>
        <v/>
      </c>
      <c r="O53" s="31" t="str">
        <f>IF(M53="","",M53/$K$9)</f>
        <v/>
      </c>
      <c r="P53" s="41" t="str">
        <f>IF(M53="","",IF($K$9=M53,$L$9,IF(M53&gt;=$H$9,"призер","участник")))</f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>IF(M54="","",M54/$E$9)</f>
        <v/>
      </c>
      <c r="O54" s="31" t="str">
        <f>IF(M54="","",M54/$K$9)</f>
        <v/>
      </c>
      <c r="P54" s="41" t="str">
        <f>IF(M54="","",IF($K$9=M54,$L$9,IF(M54&gt;=$H$9,"призер","участник")))</f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>IF(M55="","",M55/$E$9)</f>
        <v/>
      </c>
      <c r="O55" s="31" t="str">
        <f>IF(M55="","",M55/$K$9)</f>
        <v/>
      </c>
      <c r="P55" s="41" t="str">
        <f>IF(M55="","",IF($K$9=M55,$L$9,IF(M55&gt;=$H$9,"призер","участник")))</f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>IF(M56="","",M56/$E$9)</f>
        <v/>
      </c>
      <c r="O56" s="31" t="str">
        <f>IF(M56="","",M56/$K$9)</f>
        <v/>
      </c>
      <c r="P56" s="41" t="str">
        <f>IF(M56="","",IF($K$9=M56,$L$9,IF(M56&gt;=$H$9,"призер","участник")))</f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>IF(M57="","",M57/$E$9)</f>
        <v/>
      </c>
      <c r="O57" s="31" t="str">
        <f>IF(M57="","",M57/$K$9)</f>
        <v/>
      </c>
      <c r="P57" s="41" t="str">
        <f>IF(M57="","",IF($K$9=M57,$L$9,IF(M57&gt;=$H$9,"призер","участник")))</f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>IF(M58="","",M58/$E$9)</f>
        <v/>
      </c>
      <c r="O58" s="31" t="str">
        <f>IF(M58="","",M58/$K$9)</f>
        <v/>
      </c>
      <c r="P58" s="41" t="str">
        <f>IF(M58="","",IF($K$9=M58,$L$9,IF(M58&gt;=$H$9,"призер","участник")))</f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>IF(M59="","",M59/$E$9)</f>
        <v/>
      </c>
      <c r="O59" s="31" t="str">
        <f>IF(M59="","",M59/$K$9)</f>
        <v/>
      </c>
      <c r="P59" s="41" t="str">
        <f>IF(M59="","",IF($K$9=M59,$L$9,IF(M59&gt;=$H$9,"призер","участник")))</f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>IF(M60="","",M60/$E$9)</f>
        <v/>
      </c>
      <c r="O60" s="31" t="str">
        <f>IF(M60="","",M60/$K$9)</f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5">
    <cfRule type="expression" dxfId="7" priority="5" stopIfTrue="1">
      <formula>ISBLANK(C5)</formula>
    </cfRule>
  </conditionalFormatting>
  <conditionalFormatting sqref="E9">
    <cfRule type="expression" dxfId="6" priority="3" stopIfTrue="1">
      <formula>ISBLANK(E9)</formula>
    </cfRule>
  </conditionalFormatting>
  <conditionalFormatting sqref="C4">
    <cfRule type="expression" dxfId="5" priority="2" stopIfTrue="1">
      <formula>ISBLANK(C4)</formula>
    </cfRule>
  </conditionalFormatting>
  <conditionalFormatting sqref="C8">
    <cfRule type="expression" dxfId="4" priority="1" stopIfTrue="1">
      <formula>ISBLANK(C8)</formula>
    </cfRule>
  </conditionalFormatting>
  <dataValidations count="1">
    <dataValidation allowBlank="1" showInputMessage="1" showErrorMessage="1" sqref="C11:D11 A4:A8 E9 F4:F8 E6:E7 B10:F10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1" ht="32.25" customHeight="1" x14ac:dyDescent="0.25">
      <c r="B2" s="11"/>
      <c r="C2" s="68" t="s">
        <v>46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9" t="s">
        <v>24</v>
      </c>
      <c r="D9" s="69"/>
      <c r="E9" s="14"/>
      <c r="G9" s="18" t="s">
        <v>47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2025-11-06T13:38:09Z</dcterms:modified>
</cp:coreProperties>
</file>